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B44F" lockStructure="1"/>
  <bookViews>
    <workbookView xWindow="14250" yWindow="105" windowWidth="14775" windowHeight="11760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45621"/>
</workbook>
</file>

<file path=xl/calcChain.xml><?xml version="1.0" encoding="utf-8"?>
<calcChain xmlns="http://schemas.openxmlformats.org/spreadsheetml/2006/main">
  <c r="D13" i="22" l="1"/>
  <c r="D34" i="22"/>
  <c r="D24" i="22"/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2" i="20" s="1"/>
  <c r="C12" i="20"/>
  <c r="E33" i="22" l="1"/>
  <c r="E33" i="20" s="1"/>
  <c r="D11" i="22"/>
  <c r="D11" i="20" s="1"/>
  <c r="E12" i="22"/>
  <c r="E12" i="20" s="1"/>
  <c r="E37" i="22"/>
  <c r="E37" i="20" s="1"/>
  <c r="E20" i="22"/>
  <c r="E20" i="20" s="1"/>
  <c r="D32" i="22" l="1"/>
  <c r="D32" i="20" s="1"/>
  <c r="C11" i="20"/>
  <c r="E11" i="22"/>
  <c r="E11" i="20" s="1"/>
  <c r="D41" i="22" l="1"/>
  <c r="D43" i="22" s="1"/>
  <c r="C32" i="20"/>
  <c r="E32" i="22"/>
  <c r="E32" i="20" s="1"/>
  <c r="D41" i="20" l="1"/>
  <c r="C41" i="20"/>
  <c r="E41" i="22"/>
  <c r="E41" i="20" s="1"/>
  <c r="D43" i="20"/>
  <c r="D45" i="22"/>
  <c r="C43" i="20" l="1"/>
  <c r="E43" i="22"/>
  <c r="E43" i="20" s="1"/>
  <c r="D49" i="22"/>
  <c r="D49" i="20" s="1"/>
  <c r="D45" i="20"/>
  <c r="D47" i="22"/>
  <c r="D47" i="20" s="1"/>
  <c r="E45" i="22" l="1"/>
  <c r="E45" i="20" s="1"/>
  <c r="C45" i="20"/>
  <c r="C47" i="20" l="1"/>
  <c r="E47" i="22"/>
  <c r="E47" i="20" s="1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<sst xmlns="http://schemas.openxmlformats.org/spreadsheetml/2006/main" count="147" uniqueCount="139">
  <si>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</si>
  <si>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</si>
  <si>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</si>
  <si>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</si>
  <si>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</si>
  <si>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</si>
  <si>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</si>
  <si>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</si>
  <si>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</si>
  <si>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</si>
  <si>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</si>
  <si>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</si>
  <si>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</si>
  <si>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</si>
  <si>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</si>
  <si>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</si>
  <si>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</si>
  <si>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</si>
  <si>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</si>
  <si>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</si>
  <si>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</si>
  <si>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</si>
  <si>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</si>
  <si>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</si>
  <si>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</si>
  <si>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</si>
  <si>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</si>
  <si>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</si>
  <si>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</si>
  <si>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</si>
  <si>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</si>
  <si>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</si>
  <si>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</si>
  <si>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</si>
  <si>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</si>
  <si>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</si>
  <si>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</si>
  <si>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</si>
  <si>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</si>
  <si>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</si>
  <si>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</si>
  <si>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</si>
  <si>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</si>
  <si>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</si>
  <si>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</si>
  <si>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</si>
  <si>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</si>
  <si>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</si>
  <si>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</si>
  <si>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</si>
  <si>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</si>
  <si>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</si>
  <si>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</si>
  <si>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</si>
  <si>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</si>
  <si>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</si>
  <si>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</si>
  <si>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</si>
  <si>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</si>
  <si>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</si>
  <si>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</si>
  <si>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</si>
  <si>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</si>
  <si>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</si>
  <si>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</si>
  <si>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</si>
  <si>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</si>
  <si>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</si>
  <si>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</si>
  <si>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</si>
  <si>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</si>
  <si>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</si>
  <si>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</si>
  <si>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</si>
  <si>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</si>
  <si>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</si>
  <si>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</si>
  <si>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</si>
  <si>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</si>
  <si>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</si>
  <si>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</si>
  <si>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</si>
  <si>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</si>
  <si>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</si>
  <si>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</si>
  <si>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</si>
  <si>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</si>
  <si>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</si>
  <si>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</si>
  <si>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</si>
  <si>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</si>
  <si>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</si>
  <si>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</si>
  <si>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</si>
  <si>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</si>
  <si>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</si>
  <si>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</si>
  <si>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</si>
  <si>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</si>
  <si>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</si>
  <si>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</si>
  <si>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</si>
  <si>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</si>
  <si>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</si>
  <si>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</si>
  <si>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</si>
  <si>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</si>
  <si>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</si>
  <si>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</si>
  <si>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</si>
  <si>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</si>
  <si>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</si>
  <si>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</si>
  <si>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</si>
  <si>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</si>
  <si>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</si>
  <si>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</si>
  <si>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</si>
  <si>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</si>
  <si>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</si>
  <si>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</si>
  <si>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</si>
  <si>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</si>
  <si>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</si>
  <si>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</si>
  <si>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</si>
  <si>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</si>
  <si>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</si>
  <si>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</si>
  <si>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</si>
  <si>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</si>
  <si>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</si>
  <si>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</si>
  <si>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</si>
  <si>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</si>
  <si>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</si>
  <si>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</si>
  <si>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</si>
  <si>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 xml:space="preserve">DG BETON AD SKOPJE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</si>
</sst>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6" workbookViewId="0">
      <selection activeCell="C22" sqref="C22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84</v>
      </c>
      <c r="U3" s="48" t="s">
        <v>85</v>
      </c>
      <c r="V3" s="48" t="s">
        <v>86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87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88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89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90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48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98" t="s">
        <v>91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48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48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48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48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48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48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48">
        <v>2026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48">
        <v>2027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48">
        <v>2028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92</v>
      </c>
      <c r="C18" s="91" t="s">
        <v>138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48">
        <v>2029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93</v>
      </c>
      <c r="C19" s="86">
        <v>5079888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48">
        <v>2030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94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48"/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95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48">
        <v>2031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96</v>
      </c>
      <c r="C22" s="20" t="s">
        <v>87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48">
        <v>2032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97</v>
      </c>
      <c r="C23" s="21">
        <v>2019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48">
        <v>2033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48">
        <v>2037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48">
        <v>2038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48">
        <v>2039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98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48">
        <v>2040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48">
        <v>2041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48">
        <v>2042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82" t="s">
        <v>99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48">
        <v>2043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48">
        <v>2044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80"/>
      <c r="C32" s="80"/>
      <c r="D32" s="80"/>
      <c r="E32" s="80"/>
      <c r="F32" s="80"/>
      <c r="G32" s="80"/>
      <c r="H32" s="81"/>
      <c r="U32" s="48">
        <v>2045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48">
        <v>2046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79"/>
      <c r="K34" s="79"/>
      <c r="L34" s="79"/>
      <c r="M34" s="79"/>
      <c r="N34" s="79"/>
      <c r="O34" s="79"/>
      <c r="P34" s="79"/>
      <c r="Q34" s="79"/>
      <c r="U34" s="48">
        <v>2047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79"/>
      <c r="K35" s="79"/>
      <c r="L35" s="79"/>
      <c r="M35" s="79"/>
      <c r="N35" s="79"/>
      <c r="O35" s="79"/>
      <c r="P35" s="79"/>
      <c r="Q35" s="79"/>
      <c r="U35" s="48">
        <v>2048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79"/>
      <c r="K36" s="79"/>
      <c r="L36" s="79"/>
      <c r="M36" s="79"/>
      <c r="N36" s="79"/>
      <c r="O36" s="79"/>
      <c r="P36" s="79"/>
      <c r="Q36" s="79"/>
      <c r="U36" s="48">
        <v>2049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79"/>
      <c r="K37" s="79"/>
      <c r="L37" s="79"/>
      <c r="M37" s="79"/>
      <c r="N37" s="79"/>
      <c r="O37" s="79"/>
      <c r="P37" s="79"/>
      <c r="Q37" s="79"/>
      <c r="U37" s="48">
        <v>2050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79"/>
      <c r="K38" s="79"/>
      <c r="L38" s="79"/>
      <c r="M38" s="79"/>
      <c r="N38" s="79"/>
      <c r="O38" s="79"/>
      <c r="P38" s="79"/>
      <c r="Q38" s="79"/>
      <c r="U38" s="48">
        <v>2051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79"/>
      <c r="K39" s="79"/>
      <c r="L39" s="79"/>
      <c r="M39" s="79"/>
      <c r="N39" s="79"/>
      <c r="O39" s="79"/>
      <c r="P39" s="79"/>
      <c r="Q39" s="79"/>
      <c r="U39" s="48">
        <v>2052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79"/>
      <c r="K40" s="79"/>
      <c r="L40" s="79"/>
      <c r="M40" s="79"/>
      <c r="N40" s="79"/>
      <c r="O40" s="79"/>
      <c r="P40" s="79"/>
      <c r="Q40" s="79"/>
      <c r="U40" s="48">
        <v>2053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48">
        <v>2054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48">
        <v>2055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48">
        <v>2056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48">
        <v>2057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48">
        <v>2058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48">
        <v>2059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48">
        <v>2060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48">
        <v>2061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48">
        <v>2062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48">
        <v>2063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48">
        <v>2064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48">
        <v>2065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48">
        <v>2066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48">
        <v>2067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48">
        <v>2068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48">
        <v>2069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48">
        <v>2070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48">
        <v>2071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48">
        <v>2072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48">
        <v>2073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48">
        <v>2074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48">
        <v>2075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48">
        <v>2076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48">
        <v>2077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48">
        <v>2078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48">
        <v>2079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48">
        <v>2080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48">
        <v>2081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48">
        <v>2082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48">
        <v>2083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48">
        <v>2084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48">
        <v>2085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48">
        <v>2086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48">
        <v>2087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48">
        <v>2088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48">
        <v>2089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48">
        <v>2090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48">
        <v>2091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48">
        <v>2092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48">
        <v>2093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48">
        <v>2094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48">
        <v>2095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48">
        <v>2096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48">
        <v>2097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48">
        <v>2098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48">
        <v>2099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48">
        <v>2097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9"/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password="B44F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28" zoomScale="120" zoomScaleNormal="120" workbookViewId="0">
      <selection activeCell="D34" sqref="D34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92</v>
      </c>
      <c r="C1" s="101" t="str">
        <f>'ФИ-Почетна'!$C$18</f>
        <v xml:space="preserve">DG BETON AD SKOPJE </v>
      </c>
      <c r="D1" s="101"/>
      <c r="E1" s="101"/>
    </row>
    <row r="2" spans="1:7" ht="12.75" customHeight="1" x14ac:dyDescent="0.2">
      <c r="A2" s="37"/>
      <c r="B2" s="38" t="s">
        <v>100</v>
      </c>
      <c r="C2" s="32" t="str">
        <f>'ФИ-Почетна'!$C$22</f>
        <v>01.01 - 31.03</v>
      </c>
      <c r="D2" s="39"/>
      <c r="E2" s="40"/>
    </row>
    <row r="3" spans="1:7" ht="14.25" customHeight="1" x14ac:dyDescent="0.2">
      <c r="A3" s="37"/>
      <c r="B3" s="33" t="s">
        <v>97</v>
      </c>
      <c r="C3" s="34">
        <f>'ФИ-Почетна'!$C$23</f>
        <v>2019</v>
      </c>
      <c r="D3" s="41"/>
      <c r="E3" s="42"/>
    </row>
    <row r="4" spans="1:7" x14ac:dyDescent="0.2">
      <c r="A4" s="37"/>
      <c r="B4" s="33" t="s">
        <v>101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137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v>259285</v>
      </c>
      <c r="D11" s="15">
        <f>D12+D18+D19</f>
        <v>248965</v>
      </c>
      <c r="E11" s="15">
        <f>IF(C11&lt;=0,0,D11/C11*100)</f>
        <v>96.019823746070927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v>239371</v>
      </c>
      <c r="D12" s="15">
        <f>SUM(D13:D14)</f>
        <v>236244</v>
      </c>
      <c r="E12" s="15">
        <f t="shared" ref="E12:E49" si="0">IF(C12&lt;=0,0,D12/C12*100)</f>
        <v>98.693659632954706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239371</v>
      </c>
      <c r="D13" s="17">
        <f>226112+10132</f>
        <v>236244</v>
      </c>
      <c r="E13" s="16">
        <f t="shared" si="0"/>
        <v>98.693659632954706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/>
      <c r="D14" s="17"/>
      <c r="E14" s="16">
        <f t="shared" si="0"/>
        <v>0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62</v>
      </c>
      <c r="E15" s="18" t="s">
        <v>102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176285</v>
      </c>
      <c r="D16" s="17">
        <v>114579</v>
      </c>
      <c r="E16" s="16">
        <f t="shared" si="0"/>
        <v>64.996454604759336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165325</v>
      </c>
      <c r="D17" s="17">
        <v>88549</v>
      </c>
      <c r="E17" s="16">
        <f t="shared" si="0"/>
        <v>53.560562528353238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17428</v>
      </c>
      <c r="D18" s="17">
        <v>10107</v>
      </c>
      <c r="E18" s="16">
        <f t="shared" si="0"/>
        <v>57.992885012623361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2486</v>
      </c>
      <c r="D19" s="17">
        <v>2614</v>
      </c>
      <c r="E19" s="16">
        <f t="shared" si="0"/>
        <v>105.14883346741755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v>248243</v>
      </c>
      <c r="D20" s="15">
        <f>SUM(D21:D31)</f>
        <v>221531</v>
      </c>
      <c r="E20" s="15">
        <f t="shared" si="0"/>
        <v>89.239575738288693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50</v>
      </c>
      <c r="D21" s="17">
        <v>75</v>
      </c>
      <c r="E21" s="16">
        <f t="shared" si="0"/>
        <v>150</v>
      </c>
      <c r="G21" s="36"/>
    </row>
    <row r="22" spans="1:7" ht="14.25" thickTop="1" thickBot="1" x14ac:dyDescent="0.25">
      <c r="A22" s="13">
        <v>10</v>
      </c>
      <c r="B22" s="23" t="s">
        <v>63</v>
      </c>
      <c r="C22" s="17">
        <v>54496</v>
      </c>
      <c r="D22" s="17">
        <v>49054</v>
      </c>
      <c r="E22" s="16">
        <f t="shared" si="0"/>
        <v>90.013945977686433</v>
      </c>
      <c r="G22" s="36"/>
    </row>
    <row r="23" spans="1:7" ht="27" thickTop="1" thickBot="1" x14ac:dyDescent="0.25">
      <c r="A23" s="13">
        <v>11</v>
      </c>
      <c r="B23" s="23" t="s">
        <v>64</v>
      </c>
      <c r="C23" s="17">
        <v>6469</v>
      </c>
      <c r="D23" s="17">
        <v>6893</v>
      </c>
      <c r="E23" s="16">
        <f t="shared" si="0"/>
        <v>106.55433606430668</v>
      </c>
      <c r="G23" s="36"/>
    </row>
    <row r="24" spans="1:7" ht="14.25" thickTop="1" thickBot="1" x14ac:dyDescent="0.25">
      <c r="A24" s="13">
        <v>12</v>
      </c>
      <c r="B24" s="23" t="s">
        <v>65</v>
      </c>
      <c r="C24" s="17">
        <v>42084</v>
      </c>
      <c r="D24" s="17">
        <f>35058+3796</f>
        <v>38854</v>
      </c>
      <c r="E24" s="16">
        <f t="shared" si="0"/>
        <v>92.324874061401005</v>
      </c>
      <c r="G24" s="36"/>
    </row>
    <row r="25" spans="1:7" ht="14.25" thickTop="1" thickBot="1" x14ac:dyDescent="0.25">
      <c r="A25" s="13">
        <v>13</v>
      </c>
      <c r="B25" s="23" t="s">
        <v>66</v>
      </c>
      <c r="C25" s="17">
        <v>10229</v>
      </c>
      <c r="D25" s="17">
        <v>12603</v>
      </c>
      <c r="E25" s="16">
        <f t="shared" si="0"/>
        <v>123.20852478248119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101515</v>
      </c>
      <c r="D26" s="17">
        <v>90913</v>
      </c>
      <c r="E26" s="16">
        <f t="shared" si="0"/>
        <v>89.556223218243616</v>
      </c>
      <c r="G26" s="36"/>
    </row>
    <row r="27" spans="1:7" ht="14.25" thickTop="1" thickBot="1" x14ac:dyDescent="0.25">
      <c r="A27" s="13">
        <v>15</v>
      </c>
      <c r="B27" s="22" t="s">
        <v>67</v>
      </c>
      <c r="C27" s="17">
        <v>33400</v>
      </c>
      <c r="D27" s="17">
        <v>23139</v>
      </c>
      <c r="E27" s="16">
        <f t="shared" si="0"/>
        <v>69.278443113772454</v>
      </c>
      <c r="G27" s="36"/>
    </row>
    <row r="28" spans="1:7" ht="14.25" thickTop="1" thickBot="1" x14ac:dyDescent="0.25">
      <c r="A28" s="13">
        <v>16</v>
      </c>
      <c r="B28" s="23" t="s">
        <v>68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69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70</v>
      </c>
      <c r="C31" s="17"/>
      <c r="D31" s="17"/>
      <c r="E31" s="16">
        <f t="shared" si="0"/>
        <v>0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v>82</v>
      </c>
      <c r="D32" s="19">
        <f>D11-D20-D16+D17</f>
        <v>1404</v>
      </c>
      <c r="E32" s="19">
        <f t="shared" si="0"/>
        <v>1712.1951219512193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v>13182</v>
      </c>
      <c r="D33" s="19">
        <f>D34+D35+D36</f>
        <v>14541</v>
      </c>
      <c r="E33" s="15">
        <f t="shared" si="0"/>
        <v>110.30951297223486</v>
      </c>
      <c r="G33" s="36"/>
    </row>
    <row r="34" spans="1:7" ht="14.25" thickTop="1" thickBot="1" x14ac:dyDescent="0.25">
      <c r="A34" s="13" t="s">
        <v>78</v>
      </c>
      <c r="B34" s="22" t="s">
        <v>50</v>
      </c>
      <c r="C34" s="17">
        <v>13182</v>
      </c>
      <c r="D34" s="17">
        <f>24673-10132</f>
        <v>14541</v>
      </c>
      <c r="E34" s="16">
        <f t="shared" si="0"/>
        <v>110.30951297223486</v>
      </c>
      <c r="G34" s="36"/>
    </row>
    <row r="35" spans="1:7" ht="14.25" thickTop="1" thickBot="1" x14ac:dyDescent="0.25">
      <c r="A35" s="13" t="s">
        <v>79</v>
      </c>
      <c r="B35" s="22" t="s">
        <v>51</v>
      </c>
      <c r="C35" s="17"/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80</v>
      </c>
      <c r="B36" s="22" t="s">
        <v>71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v>10880</v>
      </c>
      <c r="D37" s="15">
        <f>D38+D39+D40</f>
        <v>13419</v>
      </c>
      <c r="E37" s="15">
        <f t="shared" si="0"/>
        <v>123.33639705882354</v>
      </c>
      <c r="G37" s="36"/>
    </row>
    <row r="38" spans="1:7" ht="14.25" thickTop="1" thickBot="1" x14ac:dyDescent="0.25">
      <c r="A38" s="13" t="s">
        <v>81</v>
      </c>
      <c r="B38" s="22" t="s">
        <v>52</v>
      </c>
      <c r="C38" s="17">
        <v>10880</v>
      </c>
      <c r="D38" s="17">
        <v>13419</v>
      </c>
      <c r="E38" s="16">
        <f t="shared" si="0"/>
        <v>123.33639705882354</v>
      </c>
      <c r="G38" s="36"/>
    </row>
    <row r="39" spans="1:7" ht="14.25" thickTop="1" thickBot="1" x14ac:dyDescent="0.25">
      <c r="A39" s="13" t="s">
        <v>82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83</v>
      </c>
      <c r="B40" s="22" t="s">
        <v>72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74</v>
      </c>
      <c r="C41" s="15">
        <v>2384</v>
      </c>
      <c r="D41" s="15">
        <f>D32+D33-D37</f>
        <v>2526</v>
      </c>
      <c r="E41" s="15">
        <f t="shared" si="0"/>
        <v>105.95637583892616</v>
      </c>
      <c r="G41" s="36"/>
    </row>
    <row r="42" spans="1:7" ht="14.25" thickTop="1" thickBot="1" x14ac:dyDescent="0.25">
      <c r="A42" s="13">
        <v>24</v>
      </c>
      <c r="B42" s="22" t="s">
        <v>73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v>2384</v>
      </c>
      <c r="D43" s="15">
        <f>D41+D42</f>
        <v>2526</v>
      </c>
      <c r="E43" s="15">
        <f t="shared" si="0"/>
        <v>105.95637583892616</v>
      </c>
    </row>
    <row r="44" spans="1:7" ht="14.25" thickTop="1" thickBot="1" x14ac:dyDescent="0.25">
      <c r="A44" s="13">
        <v>26</v>
      </c>
      <c r="B44" s="23" t="s">
        <v>5</v>
      </c>
      <c r="C44" s="17"/>
      <c r="D44" s="17"/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v>2384</v>
      </c>
      <c r="D45" s="15">
        <f>D43-D44</f>
        <v>2526</v>
      </c>
      <c r="E45" s="15">
        <f t="shared" si="0"/>
        <v>105.95637583892616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75</v>
      </c>
      <c r="C47" s="15">
        <v>2384</v>
      </c>
      <c r="D47" s="15">
        <f>D45-D46</f>
        <v>2526</v>
      </c>
      <c r="E47" s="15">
        <f t="shared" si="0"/>
        <v>105.95637583892616</v>
      </c>
    </row>
    <row r="48" spans="1:7" ht="14.25" thickTop="1" thickBot="1" x14ac:dyDescent="0.25">
      <c r="A48" s="13">
        <v>30</v>
      </c>
      <c r="B48" s="22" t="s">
        <v>76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77</v>
      </c>
      <c r="C49" s="15">
        <v>2384</v>
      </c>
      <c r="D49" s="15">
        <f>D45+D48</f>
        <v>2526</v>
      </c>
      <c r="E49" s="15">
        <f t="shared" si="0"/>
        <v>105.95637583892616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 xml:space="preserve">DG BETON AD SKOPJE 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01.01 - 31.03</v>
      </c>
      <c r="D3" s="28" t="s">
        <v>103</v>
      </c>
      <c r="E3" s="29">
        <f>'ФИ-Почетна'!$C$23</f>
        <v>2019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136</v>
      </c>
      <c r="C11" s="15">
        <f>'Биланс на успех - природа'!C11</f>
        <v>259285</v>
      </c>
      <c r="D11" s="15">
        <f>'Биланс на успех - природа'!D11</f>
        <v>248965</v>
      </c>
      <c r="E11" s="15">
        <f>'Биланс на успех - природа'!E11</f>
        <v>96.019823746070927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239371</v>
      </c>
      <c r="D12" s="15">
        <f>'Биланс на успех - природа'!D12</f>
        <v>236244</v>
      </c>
      <c r="E12" s="15">
        <f>'Биланс на успех - природа'!E12</f>
        <v>98.693659632954706</v>
      </c>
      <c r="F12" s="4"/>
    </row>
    <row r="13" spans="1:6" ht="15.75" customHeight="1" thickTop="1" thickBot="1" x14ac:dyDescent="0.25">
      <c r="A13" s="13" t="s">
        <v>104</v>
      </c>
      <c r="B13" s="22" t="s">
        <v>39</v>
      </c>
      <c r="C13" s="17">
        <f>'Биланс на успех - природа'!C13</f>
        <v>239371</v>
      </c>
      <c r="D13" s="17">
        <f>'Биланс на успех - природа'!D13</f>
        <v>236244</v>
      </c>
      <c r="E13" s="16">
        <f>'Биланс на успех - природа'!E13</f>
        <v>98.693659632954706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0</v>
      </c>
      <c r="D14" s="17">
        <f>'Биланс на успех - природа'!D14</f>
        <v>0</v>
      </c>
      <c r="E14" s="16">
        <f>'Биланс на успех - природа'!E14</f>
        <v>0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132</v>
      </c>
      <c r="C16" s="17">
        <f>'Биланс на успех - природа'!C16</f>
        <v>176285</v>
      </c>
      <c r="D16" s="17">
        <f>'Биланс на успех - природа'!D16</f>
        <v>114579</v>
      </c>
      <c r="E16" s="16">
        <f>'Биланс на успех - природа'!E16</f>
        <v>64.996454604759336</v>
      </c>
      <c r="F16" s="4"/>
    </row>
    <row r="17" spans="1:6" ht="27" thickTop="1" thickBot="1" x14ac:dyDescent="0.25">
      <c r="A17" s="13">
        <v>5</v>
      </c>
      <c r="B17" s="22" t="s">
        <v>133</v>
      </c>
      <c r="C17" s="17">
        <f>'Биланс на успех - природа'!C17</f>
        <v>165325</v>
      </c>
      <c r="D17" s="17">
        <f>'Биланс на успех - природа'!D17</f>
        <v>88549</v>
      </c>
      <c r="E17" s="16">
        <f>'Биланс на успех - природа'!E17</f>
        <v>53.560562528353238</v>
      </c>
      <c r="F17" s="4"/>
    </row>
    <row r="18" spans="1:6" ht="18" customHeight="1" thickTop="1" thickBot="1" x14ac:dyDescent="0.25">
      <c r="A18" s="13">
        <v>6</v>
      </c>
      <c r="B18" s="22" t="s">
        <v>134</v>
      </c>
      <c r="C18" s="17">
        <f>'Биланс на успех - природа'!C18</f>
        <v>17428</v>
      </c>
      <c r="D18" s="17">
        <f>'Биланс на успех - природа'!D18</f>
        <v>10107</v>
      </c>
      <c r="E18" s="16">
        <f>'Биланс на успех - природа'!E18</f>
        <v>57.992885012623361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2486</v>
      </c>
      <c r="D19" s="17">
        <f>'Биланс на успех - природа'!D19</f>
        <v>2614</v>
      </c>
      <c r="E19" s="16">
        <f>'Биланс на успех - природа'!E19</f>
        <v>105.14883346741755</v>
      </c>
      <c r="F19" s="4"/>
    </row>
    <row r="20" spans="1:6" ht="18" customHeight="1" thickTop="1" thickBot="1" x14ac:dyDescent="0.25">
      <c r="A20" s="13">
        <v>8</v>
      </c>
      <c r="B20" s="24" t="s">
        <v>135</v>
      </c>
      <c r="C20" s="15">
        <f>'Биланс на успех - природа'!C20</f>
        <v>248243</v>
      </c>
      <c r="D20" s="15">
        <f>'Биланс на успех - природа'!D20</f>
        <v>221531</v>
      </c>
      <c r="E20" s="15">
        <f>'Биланс на успех - природа'!E20</f>
        <v>89.239575738288693</v>
      </c>
      <c r="F20" s="4"/>
    </row>
    <row r="21" spans="1:6" ht="18" customHeight="1" thickTop="1" thickBot="1" x14ac:dyDescent="0.25">
      <c r="A21" s="13">
        <v>9</v>
      </c>
      <c r="B21" s="23" t="s">
        <v>122</v>
      </c>
      <c r="C21" s="17">
        <f>'Биланс на успех - природа'!C21</f>
        <v>50</v>
      </c>
      <c r="D21" s="17">
        <f>'Биланс на успех - природа'!D21</f>
        <v>75</v>
      </c>
      <c r="E21" s="16">
        <f>'Биланс на успех - природа'!E21</f>
        <v>150</v>
      </c>
      <c r="F21" s="4"/>
    </row>
    <row r="22" spans="1:6" ht="18" customHeight="1" thickTop="1" thickBot="1" x14ac:dyDescent="0.25">
      <c r="A22" s="13">
        <v>10</v>
      </c>
      <c r="B22" s="23" t="s">
        <v>123</v>
      </c>
      <c r="C22" s="17">
        <f>'Биланс на успех - природа'!C22</f>
        <v>54496</v>
      </c>
      <c r="D22" s="17">
        <f>'Биланс на успех - природа'!D22</f>
        <v>49054</v>
      </c>
      <c r="E22" s="16">
        <f>'Биланс на успех - природа'!E22</f>
        <v>90.013945977686433</v>
      </c>
      <c r="F22" s="4"/>
    </row>
    <row r="23" spans="1:6" ht="18" customHeight="1" thickTop="1" thickBot="1" x14ac:dyDescent="0.25">
      <c r="A23" s="13">
        <v>11</v>
      </c>
      <c r="B23" s="23" t="s">
        <v>124</v>
      </c>
      <c r="C23" s="17">
        <f>'Биланс на успех - природа'!C23</f>
        <v>6469</v>
      </c>
      <c r="D23" s="17">
        <f>'Биланс на успех - природа'!D23</f>
        <v>6893</v>
      </c>
      <c r="E23" s="16">
        <f>'Биланс на успех - природа'!E23</f>
        <v>106.55433606430668</v>
      </c>
      <c r="F23" s="4"/>
    </row>
    <row r="24" spans="1:6" ht="14.25" thickTop="1" thickBot="1" x14ac:dyDescent="0.25">
      <c r="A24" s="13">
        <v>12</v>
      </c>
      <c r="B24" s="23" t="s">
        <v>125</v>
      </c>
      <c r="C24" s="17">
        <f>'Биланс на успех - природа'!C24</f>
        <v>42084</v>
      </c>
      <c r="D24" s="17">
        <f>'Биланс на успех - природа'!D24</f>
        <v>38854</v>
      </c>
      <c r="E24" s="16">
        <f>'Биланс на успех - природа'!E24</f>
        <v>92.324874061401005</v>
      </c>
      <c r="F24" s="4"/>
    </row>
    <row r="25" spans="1:6" ht="18" customHeight="1" thickTop="1" thickBot="1" x14ac:dyDescent="0.25">
      <c r="A25" s="13">
        <v>13</v>
      </c>
      <c r="B25" s="23" t="s">
        <v>126</v>
      </c>
      <c r="C25" s="17">
        <f>'Биланс на успех - природа'!C25</f>
        <v>10229</v>
      </c>
      <c r="D25" s="17">
        <f>'Биланс на успех - природа'!D25</f>
        <v>12603</v>
      </c>
      <c r="E25" s="16">
        <f>'Биланс на успех - природа'!E25</f>
        <v>123.20852478248119</v>
      </c>
      <c r="F25" s="4"/>
    </row>
    <row r="26" spans="1:6" ht="18" customHeight="1" thickTop="1" thickBot="1" x14ac:dyDescent="0.25">
      <c r="A26" s="13">
        <v>14</v>
      </c>
      <c r="B26" s="23" t="s">
        <v>127</v>
      </c>
      <c r="C26" s="17">
        <f>'Биланс на успех - природа'!C26</f>
        <v>101515</v>
      </c>
      <c r="D26" s="17">
        <f>'Биланс на успех - природа'!D26</f>
        <v>90913</v>
      </c>
      <c r="E26" s="16">
        <f>'Биланс на успех - природа'!E26</f>
        <v>89.556223218243616</v>
      </c>
      <c r="F26" s="4"/>
    </row>
    <row r="27" spans="1:6" ht="14.25" customHeight="1" thickTop="1" thickBot="1" x14ac:dyDescent="0.25">
      <c r="A27" s="13">
        <v>15</v>
      </c>
      <c r="B27" s="22" t="s">
        <v>128</v>
      </c>
      <c r="C27" s="17">
        <f>'Биланс на успех - природа'!C27</f>
        <v>33400</v>
      </c>
      <c r="D27" s="17">
        <f>'Биланс на успех - природа'!D27</f>
        <v>23139</v>
      </c>
      <c r="E27" s="16">
        <f>'Биланс на успех - природа'!E27</f>
        <v>69.278443113772454</v>
      </c>
      <c r="F27" s="4"/>
    </row>
    <row r="28" spans="1:6" ht="18" customHeight="1" thickTop="1" thickBot="1" x14ac:dyDescent="0.25">
      <c r="A28" s="13">
        <v>16</v>
      </c>
      <c r="B28" s="23" t="s">
        <v>129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130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131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0</v>
      </c>
      <c r="D31" s="17">
        <f>'Биланс на успех - природа'!D31</f>
        <v>0</v>
      </c>
      <c r="E31" s="16">
        <f>'Биланс на успех - природа'!E31</f>
        <v>0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82</v>
      </c>
      <c r="D32" s="19">
        <f>'Биланс на успех - природа'!D32</f>
        <v>1404</v>
      </c>
      <c r="E32" s="19">
        <f>'Биланс на успех - природа'!E32</f>
        <v>1712.1951219512193</v>
      </c>
      <c r="F32" s="4"/>
    </row>
    <row r="33" spans="1:6" ht="14.25" customHeight="1" thickTop="1" thickBot="1" x14ac:dyDescent="0.25">
      <c r="A33" s="13">
        <v>21</v>
      </c>
      <c r="B33" s="25" t="s">
        <v>111</v>
      </c>
      <c r="C33" s="19">
        <f>'Биланс на успех - природа'!C33</f>
        <v>13182</v>
      </c>
      <c r="D33" s="19">
        <f>'Биланс на успех - природа'!D33</f>
        <v>14541</v>
      </c>
      <c r="E33" s="15">
        <f>'Биланс на успех - природа'!E33</f>
        <v>110.30951297223486</v>
      </c>
      <c r="F33" s="4"/>
    </row>
    <row r="34" spans="1:6" ht="30" customHeight="1" thickTop="1" thickBot="1" x14ac:dyDescent="0.25">
      <c r="A34" s="13" t="s">
        <v>105</v>
      </c>
      <c r="B34" s="22" t="s">
        <v>56</v>
      </c>
      <c r="C34" s="17">
        <f>'Биланс на успех - природа'!C34</f>
        <v>13182</v>
      </c>
      <c r="D34" s="17">
        <f>'Биланс на успех - природа'!D34</f>
        <v>14541</v>
      </c>
      <c r="E34" s="16">
        <f>'Биланс на успех - природа'!E34</f>
        <v>110.30951297223486</v>
      </c>
      <c r="F34" s="4"/>
    </row>
    <row r="35" spans="1:6" ht="18.75" customHeight="1" thickTop="1" thickBot="1" x14ac:dyDescent="0.25">
      <c r="A35" s="13" t="s">
        <v>106</v>
      </c>
      <c r="B35" s="22" t="s">
        <v>112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107</v>
      </c>
      <c r="B36" s="22" t="s">
        <v>113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114</v>
      </c>
      <c r="C37" s="15">
        <f>'Биланс на успех - природа'!C37</f>
        <v>10880</v>
      </c>
      <c r="D37" s="15">
        <f>'Биланс на успех - природа'!D37</f>
        <v>13419</v>
      </c>
      <c r="E37" s="15">
        <f>'Биланс на успех - природа'!E37</f>
        <v>123.33639705882354</v>
      </c>
      <c r="F37" s="4"/>
    </row>
    <row r="38" spans="1:6" ht="18" customHeight="1" thickTop="1" thickBot="1" x14ac:dyDescent="0.25">
      <c r="A38" s="13" t="s">
        <v>108</v>
      </c>
      <c r="B38" s="22" t="s">
        <v>57</v>
      </c>
      <c r="C38" s="17">
        <f>'Биланс на успех - природа'!C38</f>
        <v>10880</v>
      </c>
      <c r="D38" s="17">
        <f>'Биланс на успех - природа'!D38</f>
        <v>13419</v>
      </c>
      <c r="E38" s="16">
        <f>'Биланс на успех - природа'!E38</f>
        <v>123.33639705882354</v>
      </c>
      <c r="F38" s="4"/>
    </row>
    <row r="39" spans="1:6" ht="18" customHeight="1" thickTop="1" thickBot="1" x14ac:dyDescent="0.25">
      <c r="A39" s="13" t="s">
        <v>109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110</v>
      </c>
      <c r="B40" s="22" t="s">
        <v>115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116</v>
      </c>
      <c r="C41" s="15">
        <f>'Биланс на успех - природа'!C41</f>
        <v>2384</v>
      </c>
      <c r="D41" s="15">
        <f>'Биланс на успех - природа'!D41</f>
        <v>2526</v>
      </c>
      <c r="E41" s="15">
        <f>'Биланс на успех - природа'!E41</f>
        <v>105.95637583892616</v>
      </c>
      <c r="F41" s="4"/>
    </row>
    <row r="42" spans="1:6" ht="18" customHeight="1" thickTop="1" thickBot="1" x14ac:dyDescent="0.25">
      <c r="A42" s="13">
        <v>24</v>
      </c>
      <c r="B42" s="22" t="s">
        <v>117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2384</v>
      </c>
      <c r="D43" s="15">
        <f>'Биланс на успех - природа'!D43</f>
        <v>2526</v>
      </c>
      <c r="E43" s="15">
        <f>'Биланс на успех - природа'!E43</f>
        <v>105.95637583892616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118</v>
      </c>
      <c r="C45" s="15">
        <f>'Биланс на успех - природа'!C45</f>
        <v>2384</v>
      </c>
      <c r="D45" s="15">
        <f>'Биланс на успех - природа'!D45</f>
        <v>2526</v>
      </c>
      <c r="E45" s="15">
        <f>'Биланс на успех - природа'!E45</f>
        <v>105.95637583892616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119</v>
      </c>
      <c r="C47" s="15">
        <f>'Биланс на успех - природа'!C47</f>
        <v>2384</v>
      </c>
      <c r="D47" s="15">
        <f>'Биланс на успех - природа'!D47</f>
        <v>2526</v>
      </c>
      <c r="E47" s="15">
        <f>'Биланс на успех - природа'!E47</f>
        <v>105.95637583892616</v>
      </c>
    </row>
    <row r="48" spans="1:6" ht="14.25" thickTop="1" thickBot="1" x14ac:dyDescent="0.25">
      <c r="A48" s="13">
        <v>30</v>
      </c>
      <c r="B48" s="22" t="s">
        <v>120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121</v>
      </c>
      <c r="C49" s="15">
        <f>'Биланс на успех - природа'!C49</f>
        <v>2384</v>
      </c>
      <c r="D49" s="15">
        <f>'Биланс на успех - природа'!D49</f>
        <v>2526</v>
      </c>
      <c r="E49" s="15">
        <f>'Биланс на успех - природа'!E49</f>
        <v>105.95637583892616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Boban Stanojevic</cp:lastModifiedBy>
  <cp:lastPrinted>2019-05-15T08:36:58Z</cp:lastPrinted>
  <dcterms:created xsi:type="dcterms:W3CDTF">2008-02-12T15:15:13Z</dcterms:created>
  <dcterms:modified xsi:type="dcterms:W3CDTF">2019-05-15T08:58:41Z</dcterms:modified>
</cp:coreProperties>
</file>