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ravko\Desktop\Pril Piv 2019\g sm fin izvest MAK BERZA 03m 06m 2019\"/>
    </mc:Choice>
  </mc:AlternateContent>
  <bookViews>
    <workbookView xWindow="0" yWindow="0" windowWidth="24000" windowHeight="9525" tabRatio="848" activeTab="2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2" i="20" s="1"/>
  <c r="D11" i="22" l="1"/>
  <c r="D11" i="20" s="1"/>
  <c r="E33" i="22"/>
  <c r="E33" i="20" s="1"/>
  <c r="E12" i="22"/>
  <c r="E12" i="20" s="1"/>
  <c r="E37" i="22"/>
  <c r="E37" i="20" s="1"/>
  <c r="C11" i="22"/>
  <c r="E20" i="22"/>
  <c r="E20" i="20" s="1"/>
  <c r="D32" i="22" l="1"/>
  <c r="E11" i="22"/>
  <c r="E11" i="20" s="1"/>
  <c r="C32" i="22"/>
  <c r="C11" i="20"/>
  <c r="D41" i="22" l="1"/>
  <c r="D32" i="20"/>
  <c r="C32" i="20"/>
  <c r="E32" i="22"/>
  <c r="E32" i="20" s="1"/>
  <c r="C41" i="22"/>
  <c r="D41" i="20" l="1"/>
  <c r="D43" i="22"/>
  <c r="C41" i="20"/>
  <c r="C43" i="22"/>
  <c r="E41" i="22"/>
  <c r="E41" i="20" s="1"/>
  <c r="D43" i="20" l="1"/>
  <c r="D45" i="22"/>
  <c r="C45" i="22"/>
  <c r="C43" i="20"/>
  <c r="E43" i="22"/>
  <c r="E43" i="20" s="1"/>
  <c r="D45" i="20" l="1"/>
  <c r="D47" i="22"/>
  <c r="D47" i="20" s="1"/>
  <c r="D49" i="22"/>
  <c r="D49" i="20" s="1"/>
  <c r="C47" i="22"/>
  <c r="E45" i="22"/>
  <c r="E45" i="20" s="1"/>
  <c r="C45" i="20"/>
  <c r="C49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<sst xmlns="http://schemas.openxmlformats.org/spreadsheetml/2006/main" count="147" uniqueCount="140">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</sst>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opLeftCell="A7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4071344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2019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topLeftCell="A28" zoomScale="120" zoomScaleNormal="120" workbookViewId="0">
      <selection activeCell="D28" sqref="D28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ПРИЛЕПСКА ПИВАРНИЦА АД - ПРИЛЕП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2019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1485081</v>
      </c>
      <c r="D11" s="15">
        <f>D12+D18+D19</f>
        <v>1485127</v>
      </c>
      <c r="E11" s="15">
        <f>IF(C11&lt;=0,0,D11/C11*100)</f>
        <v>100.00309747414451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1455881</v>
      </c>
      <c r="D12" s="15">
        <f>SUM(D13:D14)</f>
        <v>1470754</v>
      </c>
      <c r="E12" s="15">
        <f t="shared" ref="E12:E49" si="0">IF(C12&lt;=0,0,D12/C12*100)</f>
        <v>101.02158074732756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1438467</v>
      </c>
      <c r="D13" s="17">
        <v>1451479</v>
      </c>
      <c r="E13" s="16">
        <f t="shared" si="0"/>
        <v>100.90457410562772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17414</v>
      </c>
      <c r="D14" s="17">
        <v>19275</v>
      </c>
      <c r="E14" s="16">
        <f t="shared" si="0"/>
        <v>110.6868037211439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59137</v>
      </c>
      <c r="D16" s="17">
        <v>65961</v>
      </c>
      <c r="E16" s="16">
        <f t="shared" si="0"/>
        <v>111.53930703282209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62002</v>
      </c>
      <c r="D17" s="17">
        <v>78709</v>
      </c>
      <c r="E17" s="16">
        <f t="shared" si="0"/>
        <v>126.9459049708074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2664</v>
      </c>
      <c r="D18" s="17">
        <v>4051</v>
      </c>
      <c r="E18" s="16">
        <f t="shared" si="0"/>
        <v>152.06456456456456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26536</v>
      </c>
      <c r="D19" s="17">
        <v>10322</v>
      </c>
      <c r="E19" s="16">
        <f t="shared" si="0"/>
        <v>38.898100693397645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1361979</v>
      </c>
      <c r="D20" s="15">
        <f>SUM(D21:D31)</f>
        <v>1474460</v>
      </c>
      <c r="E20" s="15">
        <f t="shared" si="0"/>
        <v>108.25864422285511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272468</v>
      </c>
      <c r="D21" s="17">
        <v>346148</v>
      </c>
      <c r="E21" s="16">
        <f t="shared" si="0"/>
        <v>127.04170765007268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583772</v>
      </c>
      <c r="D22" s="17">
        <v>558527</v>
      </c>
      <c r="E22" s="16">
        <f t="shared" si="0"/>
        <v>95.675537709927852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438</v>
      </c>
      <c r="D23" s="17">
        <v>45</v>
      </c>
      <c r="E23" s="16">
        <f t="shared" si="0"/>
        <v>10.273972602739725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98791</v>
      </c>
      <c r="D24" s="17">
        <v>128857</v>
      </c>
      <c r="E24" s="16">
        <f t="shared" si="0"/>
        <v>130.43394641212257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169569</v>
      </c>
      <c r="D25" s="17">
        <v>180881</v>
      </c>
      <c r="E25" s="16">
        <f t="shared" si="0"/>
        <v>106.67103067187989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99413</v>
      </c>
      <c r="D26" s="17">
        <v>114169</v>
      </c>
      <c r="E26" s="16">
        <f t="shared" si="0"/>
        <v>114.84312916821744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137528</v>
      </c>
      <c r="D27" s="17">
        <v>145833</v>
      </c>
      <c r="E27" s="16">
        <f t="shared" si="0"/>
        <v>106.03877028677798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125967</v>
      </c>
      <c r="D32" s="19">
        <f>D11-D20-D16+D17</f>
        <v>23415</v>
      </c>
      <c r="E32" s="19">
        <f t="shared" si="0"/>
        <v>18.588201671866443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20681</v>
      </c>
      <c r="D33" s="19">
        <f>D34+D35+D36</f>
        <v>19149</v>
      </c>
      <c r="E33" s="15">
        <f t="shared" si="0"/>
        <v>92.592234418064891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20681</v>
      </c>
      <c r="D34" s="17">
        <v>19149</v>
      </c>
      <c r="E34" s="16">
        <f t="shared" si="0"/>
        <v>92.592234418064891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3137</v>
      </c>
      <c r="D37" s="15">
        <f>D38+D39+D40</f>
        <v>2377</v>
      </c>
      <c r="E37" s="15">
        <f t="shared" si="0"/>
        <v>75.773031558814154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3137</v>
      </c>
      <c r="D38" s="17">
        <v>2377</v>
      </c>
      <c r="E38" s="16">
        <f t="shared" si="0"/>
        <v>75.773031558814154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143511</v>
      </c>
      <c r="D41" s="15">
        <f>D32+D33-D37</f>
        <v>40187</v>
      </c>
      <c r="E41" s="15">
        <f t="shared" si="0"/>
        <v>28.002731497933958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143511</v>
      </c>
      <c r="D43" s="15">
        <f>D41+D42</f>
        <v>40187</v>
      </c>
      <c r="E43" s="15">
        <f t="shared" si="0"/>
        <v>28.002731497933958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143511</v>
      </c>
      <c r="D45" s="15">
        <f>D43-D44</f>
        <v>40187</v>
      </c>
      <c r="E45" s="15">
        <f t="shared" si="0"/>
        <v>28.002731497933958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143511</v>
      </c>
      <c r="D47" s="15">
        <f>D45-D46</f>
        <v>40187</v>
      </c>
      <c r="E47" s="15">
        <f t="shared" si="0"/>
        <v>28.002731497933958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143511</v>
      </c>
      <c r="D49" s="15">
        <f>D45+D48</f>
        <v>40187</v>
      </c>
      <c r="E49" s="15">
        <f t="shared" si="0"/>
        <v>28.002731497933958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F52"/>
  <sheetViews>
    <sheetView tabSelected="1" topLeftCell="A40" zoomScale="110" workbookViewId="0">
      <selection activeCell="B30" sqref="B30:H30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ПРИЛЕПСКА ПИВАРНИЦА АД - ПРИЛЕП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2019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1485081</v>
      </c>
      <c r="D11" s="15">
        <f>'Биланс на успех - природа'!D11</f>
        <v>1485127</v>
      </c>
      <c r="E11" s="15">
        <f>'Биланс на успех - природа'!E11</f>
        <v>100.00309747414451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1455881</v>
      </c>
      <c r="D12" s="15">
        <f>'Биланс на успех - природа'!D12</f>
        <v>1470754</v>
      </c>
      <c r="E12" s="15">
        <f>'Биланс на успех - природа'!E12</f>
        <v>101.02158074732756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1438467</v>
      </c>
      <c r="D13" s="17">
        <f>'Биланс на успех - природа'!D13</f>
        <v>1451479</v>
      </c>
      <c r="E13" s="16">
        <f>'Биланс на успех - природа'!E13</f>
        <v>100.90457410562772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17414</v>
      </c>
      <c r="D14" s="17">
        <f>'Биланс на успех - природа'!D14</f>
        <v>19275</v>
      </c>
      <c r="E14" s="16">
        <f>'Биланс на успех - природа'!E14</f>
        <v>110.6868037211439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59137</v>
      </c>
      <c r="D16" s="17">
        <f>'Биланс на успех - природа'!D16</f>
        <v>65961</v>
      </c>
      <c r="E16" s="16">
        <f>'Биланс на успех - природа'!E16</f>
        <v>111.53930703282209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62002</v>
      </c>
      <c r="D17" s="17">
        <f>'Биланс на успех - природа'!D17</f>
        <v>78709</v>
      </c>
      <c r="E17" s="16">
        <f>'Биланс на успех - природа'!E17</f>
        <v>126.9459049708074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2664</v>
      </c>
      <c r="D18" s="17">
        <f>'Биланс на успех - природа'!D18</f>
        <v>4051</v>
      </c>
      <c r="E18" s="16">
        <f>'Биланс на успех - природа'!E18</f>
        <v>152.06456456456456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26536</v>
      </c>
      <c r="D19" s="17">
        <f>'Биланс на успех - природа'!D19</f>
        <v>10322</v>
      </c>
      <c r="E19" s="16">
        <f>'Биланс на успех - природа'!E19</f>
        <v>38.898100693397645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1361979</v>
      </c>
      <c r="D20" s="15">
        <f>'Биланс на успех - природа'!D20</f>
        <v>1474460</v>
      </c>
      <c r="E20" s="15">
        <f>'Биланс на успех - природа'!E20</f>
        <v>108.25864422285511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272468</v>
      </c>
      <c r="D21" s="17">
        <f>'Биланс на успех - природа'!D21</f>
        <v>346148</v>
      </c>
      <c r="E21" s="16">
        <f>'Биланс на успех - природа'!E21</f>
        <v>127.04170765007268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583772</v>
      </c>
      <c r="D22" s="17">
        <f>'Биланс на успех - природа'!D22</f>
        <v>558527</v>
      </c>
      <c r="E22" s="16">
        <f>'Биланс на успех - природа'!E22</f>
        <v>95.675537709927852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438</v>
      </c>
      <c r="D23" s="17">
        <f>'Биланс на успех - природа'!D23</f>
        <v>45</v>
      </c>
      <c r="E23" s="16">
        <f>'Биланс на успех - природа'!E23</f>
        <v>10.273972602739725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98791</v>
      </c>
      <c r="D24" s="17">
        <f>'Биланс на успех - природа'!D24</f>
        <v>128857</v>
      </c>
      <c r="E24" s="16">
        <f>'Биланс на успех - природа'!E24</f>
        <v>130.43394641212257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169569</v>
      </c>
      <c r="D25" s="17">
        <f>'Биланс на успех - природа'!D25</f>
        <v>180881</v>
      </c>
      <c r="E25" s="16">
        <f>'Биланс на успех - природа'!E25</f>
        <v>106.67103067187989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99413</v>
      </c>
      <c r="D26" s="17">
        <f>'Биланс на успех - природа'!D26</f>
        <v>114169</v>
      </c>
      <c r="E26" s="16">
        <f>'Биланс на успех - природа'!E26</f>
        <v>114.84312916821744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137528</v>
      </c>
      <c r="D27" s="17">
        <f>'Биланс на успех - природа'!D27</f>
        <v>145833</v>
      </c>
      <c r="E27" s="16">
        <f>'Биланс на успех - природа'!E27</f>
        <v>106.03877028677798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125967</v>
      </c>
      <c r="D32" s="19">
        <f>'Биланс на успех - природа'!D32</f>
        <v>23415</v>
      </c>
      <c r="E32" s="19">
        <f>'Биланс на успех - природа'!E32</f>
        <v>18.588201671866443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20681</v>
      </c>
      <c r="D33" s="19">
        <f>'Биланс на успех - природа'!D33</f>
        <v>19149</v>
      </c>
      <c r="E33" s="15">
        <f>'Биланс на успех - природа'!E33</f>
        <v>92.592234418064891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20681</v>
      </c>
      <c r="D34" s="17">
        <f>'Биланс на успех - природа'!D34</f>
        <v>19149</v>
      </c>
      <c r="E34" s="16">
        <f>'Биланс на успех - природа'!E34</f>
        <v>92.592234418064891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3137</v>
      </c>
      <c r="D37" s="15">
        <f>'Биланс на успех - природа'!D37</f>
        <v>2377</v>
      </c>
      <c r="E37" s="15">
        <f>'Биланс на успех - природа'!E37</f>
        <v>75.773031558814154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3137</v>
      </c>
      <c r="D38" s="17">
        <f>'Биланс на успех - природа'!D38</f>
        <v>2377</v>
      </c>
      <c r="E38" s="16">
        <f>'Биланс на успех - природа'!E38</f>
        <v>75.773031558814154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143511</v>
      </c>
      <c r="D41" s="15">
        <f>'Биланс на успех - природа'!D41</f>
        <v>40187</v>
      </c>
      <c r="E41" s="15">
        <f>'Биланс на успех - природа'!E41</f>
        <v>28.002731497933958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143511</v>
      </c>
      <c r="D43" s="15">
        <f>'Биланс на успех - природа'!D43</f>
        <v>40187</v>
      </c>
      <c r="E43" s="15">
        <f>'Биланс на успех - природа'!E43</f>
        <v>28.002731497933958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143511</v>
      </c>
      <c r="D45" s="15">
        <f>'Биланс на успех - природа'!D45</f>
        <v>40187</v>
      </c>
      <c r="E45" s="15">
        <f>'Биланс на успех - природа'!E45</f>
        <v>28.002731497933958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143511</v>
      </c>
      <c r="D47" s="15">
        <f>'Биланс на успех - природа'!D47</f>
        <v>40187</v>
      </c>
      <c r="E47" s="15">
        <f>'Биланс на успех - природа'!E47</f>
        <v>28.002731497933958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143511</v>
      </c>
      <c r="D49" s="15">
        <f>'Биланс на успех - природа'!D49</f>
        <v>40187</v>
      </c>
      <c r="E49" s="15">
        <f>'Биланс на успех - природа'!E49</f>
        <v>28.002731497933958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Zdravko Jordanoski</cp:lastModifiedBy>
  <cp:lastPrinted>2019-11-14T15:51:47Z</cp:lastPrinted>
  <dcterms:created xsi:type="dcterms:W3CDTF">2008-02-12T15:15:13Z</dcterms:created>
  <dcterms:modified xsi:type="dcterms:W3CDTF">2019-11-15T10:40:49Z</dcterms:modified>
</cp:coreProperties>
</file>