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14250" yWindow="105" windowWidth="14775" windowHeight="1176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45621"/>
</workbook>
</file>

<file path=xl/calcChain.xml><?xml version="1.0" encoding="utf-8"?>
<calcChain xmlns="http://schemas.openxmlformats.org/spreadsheetml/2006/main">
  <c r="D34" i="22" l="1"/>
  <c r="D13" i="22" l="1"/>
  <c r="C37" i="22" l="1"/>
  <c r="C34" i="22"/>
  <c r="C33" i="22"/>
  <c r="C24" i="22"/>
  <c r="C20" i="22"/>
  <c r="C32" i="22" s="1"/>
  <c r="C41" i="22" s="1"/>
  <c r="C43" i="22" s="1"/>
  <c r="C45" i="22" s="1"/>
  <c r="C13" i="22"/>
  <c r="C12" i="22"/>
  <c r="C11" i="22"/>
  <c r="C49" i="22" l="1"/>
  <c r="C47" i="22"/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2" i="20" s="1"/>
  <c r="C12" i="20"/>
  <c r="E33" i="22" l="1"/>
  <c r="E33" i="20" s="1"/>
  <c r="D11" i="22"/>
  <c r="D11" i="20" s="1"/>
  <c r="E12" i="22"/>
  <c r="E12" i="20" s="1"/>
  <c r="E37" i="22"/>
  <c r="E37" i="20" s="1"/>
  <c r="E20" i="22"/>
  <c r="E20" i="20" s="1"/>
  <c r="D32" i="22" l="1"/>
  <c r="D32" i="20" s="1"/>
  <c r="C11" i="20"/>
  <c r="E11" i="22"/>
  <c r="E11" i="20" s="1"/>
  <c r="D41" i="22" l="1"/>
  <c r="D43" i="22" s="1"/>
  <c r="C32" i="20"/>
  <c r="E32" i="22"/>
  <c r="E32" i="20" s="1"/>
  <c r="D41" i="20" l="1"/>
  <c r="C41" i="20"/>
  <c r="E41" i="22"/>
  <c r="E41" i="20" s="1"/>
  <c r="D43" i="20"/>
  <c r="D45" i="22"/>
  <c r="C43" i="20" l="1"/>
  <c r="E43" i="22"/>
  <c r="E43" i="20" s="1"/>
  <c r="D49" i="22"/>
  <c r="D49" i="20" s="1"/>
  <c r="D45" i="20"/>
  <c r="D47" i="22"/>
  <c r="D47" i="20" s="1"/>
  <c r="E45" i="22" l="1"/>
  <c r="E45" i="20" s="1"/>
  <c r="C45" i="20"/>
  <c r="C47" i="20" l="1"/>
  <c r="E47" i="22"/>
  <c r="E47" i="20" s="1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<sst xmlns="http://schemas.openxmlformats.org/spreadsheetml/2006/main" count="147" uniqueCount="139">
  <si>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</si>
  <si>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</si>
  <si>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</si>
  <si>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</si>
  <si>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</si>
  <si>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</si>
  <si>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</si>
  <si>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</si>
  <si>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</si>
  <si>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</si>
  <si>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</si>
  <si>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</si>
  <si>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</si>
  <si>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</si>
  <si>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</si>
  <si>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</si>
  <si>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</si>
  <si>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</si>
  <si>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</si>
  <si>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</si>
  <si>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</si>
  <si>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</si>
  <si>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</si>
  <si>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</si>
  <si>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</si>
  <si>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</si>
  <si>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</si>
  <si>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</si>
  <si>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</si>
  <si>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</si>
  <si>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</si>
  <si>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</si>
  <si>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</si>
  <si>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</si>
  <si>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</si>
  <si>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</si>
  <si>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</si>
  <si>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</si>
  <si>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</si>
  <si>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</si>
  <si>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</si>
  <si>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</si>
  <si>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</si>
  <si>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</si>
  <si>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</si>
  <si>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</si>
  <si>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</si>
  <si>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</si>
  <si>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</si>
  <si>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</si>
  <si>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</si>
  <si>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</si>
  <si>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</si>
  <si>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</si>
  <si>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</si>
  <si>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</si>
  <si>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</si>
  <si>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</si>
  <si>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</si>
  <si>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</si>
  <si>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</si>
  <si>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</si>
  <si>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</si>
  <si>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</si>
  <si>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</si>
  <si>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</si>
  <si>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</si>
  <si>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</si>
  <si>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</si>
  <si>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</si>
  <si>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</si>
  <si>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</si>
  <si>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</si>
  <si>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</si>
  <si>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</si>
  <si>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</si>
  <si>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</si>
  <si>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</si>
  <si>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</si>
  <si>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</si>
  <si>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</si>
  <si>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</si>
  <si>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</si>
  <si>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</si>
  <si>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</si>
  <si>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</si>
  <si>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</si>
  <si>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</si>
  <si>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</si>
  <si>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</si>
  <si>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</si>
  <si>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</si>
  <si>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</si>
  <si>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</si>
  <si>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</si>
  <si>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</si>
  <si>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</si>
  <si>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</si>
  <si>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</si>
  <si>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</si>
  <si>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</si>
  <si>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</si>
  <si>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</si>
  <si>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</si>
  <si>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</si>
  <si>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</si>
  <si>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</si>
  <si>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</si>
  <si>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</si>
  <si>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</si>
  <si>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</si>
  <si>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</si>
  <si>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</si>
  <si>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</si>
  <si>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</si>
  <si>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</si>
  <si>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</si>
  <si>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</si>
  <si>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</si>
  <si>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</si>
  <si>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</si>
  <si>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</si>
  <si>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</si>
  <si>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</si>
  <si>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</si>
  <si>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</si>
  <si>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</si>
  <si>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</si>
  <si>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</si>
  <si>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</si>
  <si>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</si>
  <si>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</si>
  <si>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</si>
  <si>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</si>
  <si>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</si>
  <si>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</si>
  <si>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</si>
  <si>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</si>
  <si>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 xml:space="preserve">DG BETON AD SKOPJE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</si>
</sst>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6" workbookViewId="0">
      <selection activeCell="C22" sqref="C22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0"/>
      <c r="B1" s="81"/>
      <c r="C1" s="81"/>
      <c r="D1" s="81"/>
      <c r="E1" s="81"/>
      <c r="F1" s="81"/>
      <c r="G1" s="81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79"/>
      <c r="K6" s="79"/>
      <c r="L6" s="79"/>
      <c r="M6" s="79"/>
      <c r="N6" s="79"/>
      <c r="O6" s="79"/>
      <c r="P6" s="79"/>
      <c r="Q6" s="79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79"/>
      <c r="K7" s="79"/>
      <c r="L7" s="79"/>
      <c r="M7" s="79"/>
      <c r="N7" s="79"/>
      <c r="O7" s="79"/>
      <c r="P7" s="79"/>
      <c r="Q7" s="79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79"/>
      <c r="K8" s="79"/>
      <c r="L8" s="79"/>
      <c r="M8" s="79"/>
      <c r="N8" s="79"/>
      <c r="O8" s="79"/>
      <c r="P8" s="79"/>
      <c r="Q8" s="58"/>
      <c r="R8" s="52"/>
      <c r="U8" s="48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4" t="s">
        <v>91</v>
      </c>
      <c r="B9" s="85"/>
      <c r="C9" s="85"/>
      <c r="D9" s="85"/>
      <c r="E9" s="85"/>
      <c r="F9" s="85"/>
      <c r="G9" s="85"/>
      <c r="H9" s="86"/>
      <c r="I9" s="60"/>
      <c r="J9" s="79"/>
      <c r="K9" s="79"/>
      <c r="L9" s="79"/>
      <c r="M9" s="79"/>
      <c r="N9" s="79"/>
      <c r="O9" s="79"/>
      <c r="P9" s="79"/>
      <c r="Q9" s="79"/>
      <c r="R9" s="61"/>
      <c r="U9" s="48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79"/>
      <c r="K10" s="79"/>
      <c r="L10" s="79"/>
      <c r="M10" s="79"/>
      <c r="N10" s="79"/>
      <c r="O10" s="79"/>
      <c r="P10" s="79"/>
      <c r="Q10" s="79"/>
      <c r="U10" s="48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79"/>
      <c r="K11" s="79"/>
      <c r="L11" s="79"/>
      <c r="M11" s="79"/>
      <c r="N11" s="79"/>
      <c r="O11" s="79"/>
      <c r="P11" s="79"/>
      <c r="Q11" s="79"/>
      <c r="U11" s="48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79"/>
      <c r="K12" s="79"/>
      <c r="L12" s="79"/>
      <c r="M12" s="79"/>
      <c r="N12" s="79"/>
      <c r="O12" s="79"/>
      <c r="P12" s="79"/>
      <c r="Q12" s="79"/>
      <c r="U12" s="48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79"/>
      <c r="K13" s="79"/>
      <c r="L13" s="79"/>
      <c r="M13" s="79"/>
      <c r="N13" s="79"/>
      <c r="O13" s="79"/>
      <c r="P13" s="79"/>
      <c r="Q13" s="79"/>
      <c r="U13" s="48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79"/>
      <c r="K14" s="79"/>
      <c r="L14" s="79"/>
      <c r="M14" s="79"/>
      <c r="N14" s="79"/>
      <c r="O14" s="79"/>
      <c r="P14" s="79"/>
      <c r="Q14" s="79"/>
      <c r="U14" s="48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79"/>
      <c r="K15" s="79"/>
      <c r="L15" s="79"/>
      <c r="M15" s="79"/>
      <c r="N15" s="79"/>
      <c r="O15" s="79"/>
      <c r="P15" s="79"/>
      <c r="Q15" s="79"/>
      <c r="U15" s="48">
        <v>2026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79"/>
      <c r="K16" s="79"/>
      <c r="L16" s="79"/>
      <c r="M16" s="79"/>
      <c r="N16" s="79"/>
      <c r="O16" s="79"/>
      <c r="P16" s="79"/>
      <c r="Q16" s="79"/>
      <c r="U16" s="48">
        <v>2027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7"/>
      <c r="K17" s="87"/>
      <c r="L17" s="87"/>
      <c r="M17" s="87"/>
      <c r="N17" s="87"/>
      <c r="O17" s="87"/>
      <c r="P17" s="87"/>
      <c r="Q17" s="87"/>
      <c r="U17" s="48">
        <v>2028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88" t="s">
        <v>138</v>
      </c>
      <c r="D18" s="89"/>
      <c r="E18" s="89"/>
      <c r="F18" s="89"/>
      <c r="G18" s="90"/>
      <c r="H18" s="55"/>
      <c r="I18" s="47"/>
      <c r="J18" s="91"/>
      <c r="K18" s="91"/>
      <c r="L18" s="91"/>
      <c r="M18" s="91"/>
      <c r="N18" s="91"/>
      <c r="O18" s="91"/>
      <c r="P18" s="91"/>
      <c r="Q18" s="91"/>
      <c r="U18" s="48">
        <v>2029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95">
        <v>5079888</v>
      </c>
      <c r="D19" s="96"/>
      <c r="E19" s="96"/>
      <c r="F19" s="96"/>
      <c r="G19" s="97"/>
      <c r="H19" s="51"/>
      <c r="I19" s="47"/>
      <c r="J19" s="94"/>
      <c r="K19" s="94"/>
      <c r="L19" s="94"/>
      <c r="M19" s="94"/>
      <c r="N19" s="94"/>
      <c r="O19" s="94"/>
      <c r="P19" s="94"/>
      <c r="Q19" s="94"/>
      <c r="R19" s="47"/>
      <c r="U19" s="48">
        <v>2030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41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48"/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94"/>
      <c r="K21" s="94"/>
      <c r="L21" s="94"/>
      <c r="M21" s="94"/>
      <c r="N21" s="94"/>
      <c r="O21" s="94"/>
      <c r="P21" s="94"/>
      <c r="Q21" s="94"/>
      <c r="R21" s="47"/>
      <c r="U21" s="48">
        <v>2031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89</v>
      </c>
      <c r="D22" s="67"/>
      <c r="E22" s="67"/>
      <c r="F22" s="67"/>
      <c r="G22" s="68"/>
      <c r="H22" s="51"/>
      <c r="J22" s="94"/>
      <c r="K22" s="94"/>
      <c r="L22" s="94"/>
      <c r="M22" s="94"/>
      <c r="N22" s="94"/>
      <c r="O22" s="94"/>
      <c r="P22" s="94"/>
      <c r="Q22" s="94"/>
      <c r="U22" s="48">
        <v>2032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2019</v>
      </c>
      <c r="D23" s="67"/>
      <c r="E23" s="67"/>
      <c r="F23" s="67"/>
      <c r="G23" s="68"/>
      <c r="H23" s="51"/>
      <c r="J23" s="94"/>
      <c r="K23" s="94"/>
      <c r="L23" s="94"/>
      <c r="M23" s="94"/>
      <c r="N23" s="94"/>
      <c r="O23" s="94"/>
      <c r="P23" s="94"/>
      <c r="Q23" s="94"/>
      <c r="U23" s="48">
        <v>2033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4"/>
      <c r="K24" s="94"/>
      <c r="L24" s="94"/>
      <c r="M24" s="94"/>
      <c r="N24" s="94"/>
      <c r="O24" s="94"/>
      <c r="P24" s="94"/>
      <c r="Q24" s="94"/>
      <c r="U24" s="48">
        <v>2037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1"/>
      <c r="K25" s="91"/>
      <c r="L25" s="91"/>
      <c r="M25" s="91"/>
      <c r="N25" s="91"/>
      <c r="O25" s="91"/>
      <c r="P25" s="91"/>
      <c r="Q25" s="91"/>
      <c r="U25" s="48">
        <v>2038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4"/>
      <c r="K26" s="94"/>
      <c r="L26" s="94"/>
      <c r="M26" s="94"/>
      <c r="N26" s="94"/>
      <c r="O26" s="94"/>
      <c r="P26" s="94"/>
      <c r="Q26" s="94"/>
      <c r="U26" s="48">
        <v>2039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94"/>
      <c r="K27" s="94"/>
      <c r="L27" s="94"/>
      <c r="M27" s="94"/>
      <c r="N27" s="94"/>
      <c r="O27" s="94"/>
      <c r="P27" s="94"/>
      <c r="Q27" s="94"/>
      <c r="U27" s="48">
        <v>2040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2"/>
      <c r="C28" s="92"/>
      <c r="D28" s="92"/>
      <c r="E28" s="92"/>
      <c r="F28" s="92"/>
      <c r="G28" s="92"/>
      <c r="H28" s="93"/>
      <c r="J28" s="94"/>
      <c r="K28" s="94"/>
      <c r="L28" s="94"/>
      <c r="M28" s="94"/>
      <c r="N28" s="94"/>
      <c r="O28" s="94"/>
      <c r="P28" s="94"/>
      <c r="Q28" s="94"/>
      <c r="U28" s="48">
        <v>2041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2"/>
      <c r="C29" s="92"/>
      <c r="D29" s="92"/>
      <c r="E29" s="92"/>
      <c r="F29" s="92"/>
      <c r="G29" s="92"/>
      <c r="H29" s="93"/>
      <c r="J29" s="94"/>
      <c r="K29" s="94"/>
      <c r="L29" s="94"/>
      <c r="M29" s="94"/>
      <c r="N29" s="94"/>
      <c r="O29" s="94"/>
      <c r="P29" s="94"/>
      <c r="Q29" s="94"/>
      <c r="U29" s="48">
        <v>2042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99" t="s">
        <v>99</v>
      </c>
      <c r="C30" s="99"/>
      <c r="D30" s="99"/>
      <c r="E30" s="99"/>
      <c r="F30" s="99"/>
      <c r="G30" s="99"/>
      <c r="H30" s="100"/>
      <c r="J30" s="98"/>
      <c r="K30" s="98"/>
      <c r="L30" s="98"/>
      <c r="M30" s="98"/>
      <c r="N30" s="98"/>
      <c r="O30" s="98"/>
      <c r="P30" s="98"/>
      <c r="Q30" s="98"/>
      <c r="U30" s="48">
        <v>2043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2"/>
      <c r="C31" s="92"/>
      <c r="D31" s="92"/>
      <c r="E31" s="92"/>
      <c r="F31" s="92"/>
      <c r="G31" s="92"/>
      <c r="H31" s="93"/>
      <c r="J31" s="98"/>
      <c r="K31" s="98"/>
      <c r="L31" s="98"/>
      <c r="M31" s="98"/>
      <c r="N31" s="98"/>
      <c r="O31" s="98"/>
      <c r="P31" s="98"/>
      <c r="Q31" s="98"/>
      <c r="U31" s="48">
        <v>2044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2"/>
      <c r="C32" s="92"/>
      <c r="D32" s="92"/>
      <c r="E32" s="92"/>
      <c r="F32" s="92"/>
      <c r="G32" s="92"/>
      <c r="H32" s="93"/>
      <c r="U32" s="48">
        <v>2045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8"/>
      <c r="K33" s="98"/>
      <c r="L33" s="98"/>
      <c r="M33" s="98"/>
      <c r="N33" s="98"/>
      <c r="O33" s="98"/>
      <c r="P33" s="98"/>
      <c r="Q33" s="98"/>
      <c r="U33" s="48">
        <v>2046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U34" s="48">
        <v>2047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U35" s="48">
        <v>2048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U36" s="48">
        <v>2049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U37" s="48">
        <v>2050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U38" s="48">
        <v>2051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U39" s="48">
        <v>2052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U40" s="48">
        <v>2053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48">
        <v>2054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48">
        <v>2055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48">
        <v>2056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48">
        <v>2057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48">
        <v>2058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48">
        <v>2059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48">
        <v>2060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48">
        <v>2061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48">
        <v>2062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48">
        <v>2063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48">
        <v>2064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48">
        <v>2065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48">
        <v>2066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48">
        <v>2067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48">
        <v>2068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48">
        <v>2069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48">
        <v>2070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48">
        <v>2071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48">
        <v>2072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48">
        <v>2073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48">
        <v>2074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48">
        <v>2075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48">
        <v>2076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48">
        <v>2077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48">
        <v>2078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48">
        <v>2079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48">
        <v>2080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48">
        <v>2081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48">
        <v>2082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48">
        <v>2083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48">
        <v>2084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48">
        <v>2085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48">
        <v>2086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48">
        <v>2087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48">
        <v>2088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48">
        <v>2089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48">
        <v>2090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48">
        <v>2091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48">
        <v>2092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48">
        <v>2093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48">
        <v>2094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48">
        <v>2095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48">
        <v>2096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48">
        <v>2097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48">
        <v>2098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48">
        <v>2099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48">
        <v>2097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9"/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16" zoomScale="120" zoomScaleNormal="120" workbookViewId="0">
      <selection activeCell="D39" sqref="D39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1" t="str">
        <f>'ФИ-Почетна'!$C$18</f>
        <v xml:space="preserve">DG BETON AD SKOPJE </v>
      </c>
      <c r="D1" s="101"/>
      <c r="E1" s="101"/>
    </row>
    <row r="2" spans="1:7" ht="12.75" customHeight="1" x14ac:dyDescent="0.2">
      <c r="A2" s="37"/>
      <c r="B2" s="38" t="s">
        <v>100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2019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да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137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1270380</v>
      </c>
      <c r="D11" s="15">
        <f>D12+D18+D19</f>
        <v>876144</v>
      </c>
      <c r="E11" s="15">
        <f>IF(C11&lt;=0,0,D11/C11*100)</f>
        <v>68.967080716006237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1180318</v>
      </c>
      <c r="D12" s="15">
        <f>SUM(D13:D14)</f>
        <v>822830</v>
      </c>
      <c r="E12" s="15">
        <f t="shared" ref="E12:E49" si="0">IF(C12&lt;=0,0,D12/C12*100)</f>
        <v>69.712568985646243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f>1166104+14214</f>
        <v>1180318</v>
      </c>
      <c r="D13" s="17">
        <f>808629+14201</f>
        <v>822830</v>
      </c>
      <c r="E13" s="16">
        <f t="shared" si="0"/>
        <v>69.712568985646243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/>
      <c r="D14" s="17"/>
      <c r="E14" s="16">
        <f t="shared" si="0"/>
        <v>0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176284</v>
      </c>
      <c r="D16" s="17">
        <v>114579</v>
      </c>
      <c r="E16" s="16">
        <f t="shared" si="0"/>
        <v>64.996823307844167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158748</v>
      </c>
      <c r="D17" s="17">
        <v>64111</v>
      </c>
      <c r="E17" s="16">
        <f t="shared" si="0"/>
        <v>40.385390682087333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85516</v>
      </c>
      <c r="D18" s="17">
        <v>33071</v>
      </c>
      <c r="E18" s="16">
        <f t="shared" si="0"/>
        <v>38.67229524299546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4546</v>
      </c>
      <c r="D19" s="17">
        <v>20243</v>
      </c>
      <c r="E19" s="16">
        <f t="shared" si="0"/>
        <v>445.29256489221291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1245515</v>
      </c>
      <c r="D20" s="15">
        <f>SUM(D21:D31)</f>
        <v>819620</v>
      </c>
      <c r="E20" s="15">
        <f t="shared" si="0"/>
        <v>65.805710890675741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207</v>
      </c>
      <c r="D21" s="17">
        <v>184</v>
      </c>
      <c r="E21" s="16">
        <f t="shared" si="0"/>
        <v>88.888888888888886</v>
      </c>
      <c r="G21" s="36"/>
    </row>
    <row r="22" spans="1:7" ht="14.25" thickTop="1" thickBot="1" x14ac:dyDescent="0.25">
      <c r="A22" s="13">
        <v>10</v>
      </c>
      <c r="B22" s="23" t="s">
        <v>63</v>
      </c>
      <c r="C22" s="17">
        <v>279613</v>
      </c>
      <c r="D22" s="17">
        <v>151214</v>
      </c>
      <c r="E22" s="16">
        <f t="shared" si="0"/>
        <v>54.079745934559554</v>
      </c>
      <c r="G22" s="36"/>
    </row>
    <row r="23" spans="1:7" ht="27" thickTop="1" thickBot="1" x14ac:dyDescent="0.25">
      <c r="A23" s="13">
        <v>11</v>
      </c>
      <c r="B23" s="23" t="s">
        <v>64</v>
      </c>
      <c r="C23" s="17">
        <v>89387</v>
      </c>
      <c r="D23" s="17">
        <v>39191</v>
      </c>
      <c r="E23" s="16">
        <f t="shared" si="0"/>
        <v>43.844183158624858</v>
      </c>
      <c r="G23" s="36"/>
    </row>
    <row r="24" spans="1:7" ht="14.25" thickTop="1" thickBot="1" x14ac:dyDescent="0.25">
      <c r="A24" s="13">
        <v>12</v>
      </c>
      <c r="B24" s="23" t="s">
        <v>65</v>
      </c>
      <c r="C24" s="17">
        <f>397219+17413</f>
        <v>414632</v>
      </c>
      <c r="D24" s="17">
        <v>231053</v>
      </c>
      <c r="E24" s="16">
        <f t="shared" si="0"/>
        <v>55.724835516795615</v>
      </c>
      <c r="G24" s="36"/>
    </row>
    <row r="25" spans="1:7" ht="14.25" thickTop="1" thickBot="1" x14ac:dyDescent="0.25">
      <c r="A25" s="13">
        <v>13</v>
      </c>
      <c r="B25" s="23" t="s">
        <v>66</v>
      </c>
      <c r="C25" s="17">
        <v>32206</v>
      </c>
      <c r="D25" s="17">
        <v>38749</v>
      </c>
      <c r="E25" s="16">
        <f t="shared" si="0"/>
        <v>120.31609016953362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334675</v>
      </c>
      <c r="D26" s="17">
        <v>283489</v>
      </c>
      <c r="E26" s="16">
        <f t="shared" si="0"/>
        <v>84.705759318742054</v>
      </c>
      <c r="G26" s="36"/>
    </row>
    <row r="27" spans="1:7" ht="14.25" thickTop="1" thickBot="1" x14ac:dyDescent="0.25">
      <c r="A27" s="13">
        <v>15</v>
      </c>
      <c r="B27" s="22" t="s">
        <v>67</v>
      </c>
      <c r="C27" s="17">
        <v>94213</v>
      </c>
      <c r="D27" s="17">
        <v>69482</v>
      </c>
      <c r="E27" s="16">
        <f t="shared" si="0"/>
        <v>73.74990712534364</v>
      </c>
      <c r="G27" s="36"/>
    </row>
    <row r="28" spans="1:7" ht="14.25" thickTop="1" thickBot="1" x14ac:dyDescent="0.25">
      <c r="A28" s="13">
        <v>16</v>
      </c>
      <c r="B28" s="23" t="s">
        <v>68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17">
        <v>582</v>
      </c>
      <c r="D31" s="17">
        <v>6258</v>
      </c>
      <c r="E31" s="16">
        <f t="shared" si="0"/>
        <v>1075.2577319587631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7329</v>
      </c>
      <c r="D32" s="19">
        <f>D11-D20-D16+D17</f>
        <v>6056</v>
      </c>
      <c r="E32" s="19">
        <f t="shared" si="0"/>
        <v>82.630645381361717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44056</v>
      </c>
      <c r="D33" s="19">
        <f>D34+D35+D36</f>
        <v>41687</v>
      </c>
      <c r="E33" s="15">
        <f t="shared" si="0"/>
        <v>94.622752859996368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17">
        <f>58270-14214</f>
        <v>44056</v>
      </c>
      <c r="D34" s="17">
        <f>55888-14201</f>
        <v>41687</v>
      </c>
      <c r="E34" s="16">
        <f t="shared" si="0"/>
        <v>94.622752859996368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39391</v>
      </c>
      <c r="D37" s="15">
        <f>D38+D39+D40</f>
        <v>32999</v>
      </c>
      <c r="E37" s="15">
        <f t="shared" si="0"/>
        <v>83.772943058058942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17">
        <v>39391</v>
      </c>
      <c r="D38" s="17">
        <v>32999</v>
      </c>
      <c r="E38" s="16">
        <f t="shared" si="0"/>
        <v>83.772943058058942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f>C32+C33-C37</f>
        <v>11994</v>
      </c>
      <c r="D41" s="15">
        <f>D32+D33-D37</f>
        <v>14744</v>
      </c>
      <c r="E41" s="15">
        <f t="shared" si="0"/>
        <v>122.92813073203268</v>
      </c>
      <c r="G41" s="36"/>
    </row>
    <row r="42" spans="1:7" ht="14.25" thickTop="1" thickBot="1" x14ac:dyDescent="0.25">
      <c r="A42" s="13">
        <v>24</v>
      </c>
      <c r="B42" s="22" t="s">
        <v>73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11994</v>
      </c>
      <c r="D43" s="15">
        <f>D41+D42</f>
        <v>14744</v>
      </c>
      <c r="E43" s="15">
        <f t="shared" si="0"/>
        <v>122.92813073203268</v>
      </c>
    </row>
    <row r="44" spans="1:7" ht="14.25" thickTop="1" thickBot="1" x14ac:dyDescent="0.25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11994</v>
      </c>
      <c r="D45" s="15">
        <f>D43-D44</f>
        <v>14744</v>
      </c>
      <c r="E45" s="15">
        <f t="shared" si="0"/>
        <v>122.92813073203268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f>C45-C46</f>
        <v>11994</v>
      </c>
      <c r="D47" s="15">
        <f>D45-D46</f>
        <v>14744</v>
      </c>
      <c r="E47" s="15">
        <f t="shared" si="0"/>
        <v>122.92813073203268</v>
      </c>
    </row>
    <row r="48" spans="1:7" ht="14.25" thickTop="1" thickBot="1" x14ac:dyDescent="0.25">
      <c r="A48" s="13">
        <v>30</v>
      </c>
      <c r="B48" s="22" t="s">
        <v>76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f>C45+C48</f>
        <v>11994</v>
      </c>
      <c r="D49" s="15">
        <f>D45+D48</f>
        <v>14744</v>
      </c>
      <c r="E49" s="15">
        <f t="shared" si="0"/>
        <v>122.92813073203268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 xml:space="preserve">DG BETON AD SKOPJE 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103</v>
      </c>
      <c r="E3" s="29">
        <f>'ФИ-Почетна'!$C$23</f>
        <v>2019</v>
      </c>
    </row>
    <row r="4" spans="1:6" x14ac:dyDescent="0.2">
      <c r="A4" s="2"/>
      <c r="B4" s="11" t="s">
        <v>43</v>
      </c>
      <c r="C4" s="12" t="str">
        <f>'ФИ-Почетна'!$C$20</f>
        <v>да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1270380</v>
      </c>
      <c r="D11" s="15">
        <f>'Биланс на успех - природа'!D11</f>
        <v>876144</v>
      </c>
      <c r="E11" s="15">
        <f>'Биланс на успех - природа'!E11</f>
        <v>68.967080716006237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1180318</v>
      </c>
      <c r="D12" s="15">
        <f>'Биланс на успех - природа'!D12</f>
        <v>822830</v>
      </c>
      <c r="E12" s="15">
        <f>'Биланс на успех - природа'!E12</f>
        <v>69.712568985646243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1180318</v>
      </c>
      <c r="D13" s="17">
        <f>'Биланс на успех - природа'!D13</f>
        <v>822830</v>
      </c>
      <c r="E13" s="16">
        <f>'Биланс на успех - природа'!E13</f>
        <v>69.712568985646243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0</v>
      </c>
      <c r="D14" s="17">
        <f>'Биланс на успех - природа'!D14</f>
        <v>0</v>
      </c>
      <c r="E14" s="16">
        <f>'Биланс на успех - природа'!E14</f>
        <v>0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176284</v>
      </c>
      <c r="D16" s="17">
        <f>'Биланс на успех - природа'!D16</f>
        <v>114579</v>
      </c>
      <c r="E16" s="16">
        <f>'Биланс на успех - природа'!E16</f>
        <v>64.996823307844167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158748</v>
      </c>
      <c r="D17" s="17">
        <f>'Биланс на успех - природа'!D17</f>
        <v>64111</v>
      </c>
      <c r="E17" s="16">
        <f>'Биланс на успех - природа'!E17</f>
        <v>40.385390682087333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85516</v>
      </c>
      <c r="D18" s="17">
        <f>'Биланс на успех - природа'!D18</f>
        <v>33071</v>
      </c>
      <c r="E18" s="16">
        <f>'Биланс на успех - природа'!E18</f>
        <v>38.67229524299546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4546</v>
      </c>
      <c r="D19" s="17">
        <f>'Биланс на успех - природа'!D19</f>
        <v>20243</v>
      </c>
      <c r="E19" s="16">
        <f>'Биланс на успех - природа'!E19</f>
        <v>445.29256489221291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1245515</v>
      </c>
      <c r="D20" s="15">
        <f>'Биланс на успех - природа'!D20</f>
        <v>819620</v>
      </c>
      <c r="E20" s="15">
        <f>'Биланс на успех - природа'!E20</f>
        <v>65.805710890675741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207</v>
      </c>
      <c r="D21" s="17">
        <f>'Биланс на успех - природа'!D21</f>
        <v>184</v>
      </c>
      <c r="E21" s="16">
        <f>'Биланс на успех - природа'!E21</f>
        <v>88.888888888888886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279613</v>
      </c>
      <c r="D22" s="17">
        <f>'Биланс на успех - природа'!D22</f>
        <v>151214</v>
      </c>
      <c r="E22" s="16">
        <f>'Биланс на успех - природа'!E22</f>
        <v>54.079745934559554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89387</v>
      </c>
      <c r="D23" s="17">
        <f>'Биланс на успех - природа'!D23</f>
        <v>39191</v>
      </c>
      <c r="E23" s="16">
        <f>'Биланс на успех - природа'!E23</f>
        <v>43.844183158624858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414632</v>
      </c>
      <c r="D24" s="17">
        <f>'Биланс на успех - природа'!D24</f>
        <v>231053</v>
      </c>
      <c r="E24" s="16">
        <f>'Биланс на успех - природа'!E24</f>
        <v>55.724835516795615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32206</v>
      </c>
      <c r="D25" s="17">
        <f>'Биланс на успех - природа'!D25</f>
        <v>38749</v>
      </c>
      <c r="E25" s="16">
        <f>'Биланс на успех - природа'!E25</f>
        <v>120.31609016953362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334675</v>
      </c>
      <c r="D26" s="17">
        <f>'Биланс на успех - природа'!D26</f>
        <v>283489</v>
      </c>
      <c r="E26" s="16">
        <f>'Биланс на успех - природа'!E26</f>
        <v>84.705759318742054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94213</v>
      </c>
      <c r="D27" s="17">
        <f>'Биланс на успех - природа'!D27</f>
        <v>69482</v>
      </c>
      <c r="E27" s="16">
        <f>'Биланс на успех - природа'!E27</f>
        <v>73.74990712534364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582</v>
      </c>
      <c r="D31" s="17">
        <f>'Биланс на успех - природа'!D31</f>
        <v>6258</v>
      </c>
      <c r="E31" s="16">
        <f>'Биланс на успех - природа'!E31</f>
        <v>1075.2577319587631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7329</v>
      </c>
      <c r="D32" s="19">
        <f>'Биланс на успех - природа'!D32</f>
        <v>6056</v>
      </c>
      <c r="E32" s="19">
        <f>'Биланс на успех - природа'!E32</f>
        <v>82.630645381361717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44056</v>
      </c>
      <c r="D33" s="19">
        <f>'Биланс на успех - природа'!D33</f>
        <v>41687</v>
      </c>
      <c r="E33" s="15">
        <f>'Биланс на успех - природа'!E33</f>
        <v>94.622752859996368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44056</v>
      </c>
      <c r="D34" s="17">
        <f>'Биланс на успех - природа'!D34</f>
        <v>41687</v>
      </c>
      <c r="E34" s="16">
        <f>'Биланс на успех - природа'!E34</f>
        <v>94.622752859996368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39391</v>
      </c>
      <c r="D37" s="15">
        <f>'Биланс на успех - природа'!D37</f>
        <v>32999</v>
      </c>
      <c r="E37" s="15">
        <f>'Биланс на успех - природа'!E37</f>
        <v>83.772943058058942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39391</v>
      </c>
      <c r="D38" s="17">
        <f>'Биланс на успех - природа'!D38</f>
        <v>32999</v>
      </c>
      <c r="E38" s="16">
        <f>'Биланс на успех - природа'!E38</f>
        <v>83.772943058058942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11994</v>
      </c>
      <c r="D41" s="15">
        <f>'Биланс на успех - природа'!D41</f>
        <v>14744</v>
      </c>
      <c r="E41" s="15">
        <f>'Биланс на успех - природа'!E41</f>
        <v>122.92813073203268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11994</v>
      </c>
      <c r="D43" s="15">
        <f>'Биланс на успех - природа'!D43</f>
        <v>14744</v>
      </c>
      <c r="E43" s="15">
        <f>'Биланс на успех - природа'!E43</f>
        <v>122.92813073203268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11994</v>
      </c>
      <c r="D45" s="15">
        <f>'Биланс на успех - природа'!D45</f>
        <v>14744</v>
      </c>
      <c r="E45" s="15">
        <f>'Биланс на успех - природа'!E45</f>
        <v>122.92813073203268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11994</v>
      </c>
      <c r="D47" s="15">
        <f>'Биланс на успех - природа'!D47</f>
        <v>14744</v>
      </c>
      <c r="E47" s="15">
        <f>'Биланс на успех - природа'!E47</f>
        <v>122.92813073203268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11994</v>
      </c>
      <c r="D49" s="15">
        <f>'Биланс на успех - природа'!D49</f>
        <v>14744</v>
      </c>
      <c r="E49" s="15">
        <f>'Биланс на успех - природа'!E49</f>
        <v>122.92813073203268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Boban Stanojevic</cp:lastModifiedBy>
  <cp:lastPrinted>2019-12-02T08:21:24Z</cp:lastPrinted>
  <dcterms:created xsi:type="dcterms:W3CDTF">2008-02-12T15:15:13Z</dcterms:created>
  <dcterms:modified xsi:type="dcterms:W3CDTF">2019-12-02T08:34:12Z</dcterms:modified>
</cp:coreProperties>
</file>