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ravko\Desktop\Pril Piv 2020\bilansi fin izves Mak berza 2020 + izmeni 09m20\mak berza 09mes 2020\"/>
    </mc:Choice>
  </mc:AlternateContent>
  <bookViews>
    <workbookView xWindow="0" yWindow="0" windowWidth="24000" windowHeight="9525" tabRatio="848" activeTab="2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2" i="20" s="1"/>
  <c r="D11" i="22" l="1"/>
  <c r="D11" i="20" s="1"/>
  <c r="E33" i="22"/>
  <c r="E33" i="20" s="1"/>
  <c r="E12" i="22"/>
  <c r="E12" i="20" s="1"/>
  <c r="E37" i="22"/>
  <c r="E37" i="20" s="1"/>
  <c r="C11" i="22"/>
  <c r="E20" i="22"/>
  <c r="E20" i="20" s="1"/>
  <c r="D32" i="22" l="1"/>
  <c r="E11" i="22"/>
  <c r="E11" i="20" s="1"/>
  <c r="C32" i="22"/>
  <c r="C11" i="20"/>
  <c r="D41" i="22" l="1"/>
  <c r="D32" i="20"/>
  <c r="C32" i="20"/>
  <c r="E32" i="22"/>
  <c r="E32" i="20" s="1"/>
  <c r="C41" i="22"/>
  <c r="D41" i="20" l="1"/>
  <c r="D43" i="22"/>
  <c r="C41" i="20"/>
  <c r="C43" i="22"/>
  <c r="E41" i="22"/>
  <c r="E41" i="20" s="1"/>
  <c r="D43" i="20" l="1"/>
  <c r="D45" i="22"/>
  <c r="C45" i="22"/>
  <c r="C43" i="20"/>
  <c r="E43" i="22"/>
  <c r="E43" i="20" s="1"/>
  <c r="D45" i="20" l="1"/>
  <c r="D47" i="22"/>
  <c r="D47" i="20" s="1"/>
  <c r="D49" i="22"/>
  <c r="D49" i="20" s="1"/>
  <c r="C47" i="22"/>
  <c r="E45" i="22"/>
  <c r="E45" i="20" s="1"/>
  <c r="C45" i="20"/>
  <c r="C49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<sst xmlns="http://schemas.openxmlformats.org/spreadsheetml/2006/main" count="147" uniqueCount="140">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</sst>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opLeftCell="A7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4071344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2020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zoomScale="120" zoomScaleNormal="120" workbookViewId="0">
      <selection activeCell="D19" sqref="D1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ПРИЛЕПСКА ПИВАРНИЦА АД - ПРИЛЕП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2020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1485127</v>
      </c>
      <c r="D11" s="15">
        <f>D12+D18+D19</f>
        <v>1293625</v>
      </c>
      <c r="E11" s="15">
        <f>IF(C11&lt;=0,0,D11/C11*100)</f>
        <v>87.105345199434126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1470754</v>
      </c>
      <c r="D12" s="15">
        <f>SUM(D13:D14)</f>
        <v>1276085</v>
      </c>
      <c r="E12" s="15">
        <f t="shared" ref="E12:E49" si="0">IF(C12&lt;=0,0,D12/C12*100)</f>
        <v>86.763999961924284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1451479</v>
      </c>
      <c r="D13" s="17">
        <v>1263956</v>
      </c>
      <c r="E13" s="16">
        <f t="shared" si="0"/>
        <v>87.080557142059916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19275</v>
      </c>
      <c r="D14" s="17">
        <v>12129</v>
      </c>
      <c r="E14" s="16">
        <f t="shared" si="0"/>
        <v>62.92607003891051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65961</v>
      </c>
      <c r="D16" s="17">
        <v>72416</v>
      </c>
      <c r="E16" s="16">
        <f t="shared" si="0"/>
        <v>109.7860857173178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78709</v>
      </c>
      <c r="D17" s="17">
        <v>75458</v>
      </c>
      <c r="E17" s="16">
        <f t="shared" si="0"/>
        <v>95.86959559897852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4051</v>
      </c>
      <c r="D18" s="17">
        <v>2320</v>
      </c>
      <c r="E18" s="16">
        <f t="shared" si="0"/>
        <v>57.269809923475691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10322</v>
      </c>
      <c r="D19" s="17">
        <v>15220</v>
      </c>
      <c r="E19" s="16">
        <f t="shared" si="0"/>
        <v>147.45204417748499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1474460</v>
      </c>
      <c r="D20" s="15">
        <f>SUM(D21:D31)</f>
        <v>1164115</v>
      </c>
      <c r="E20" s="15">
        <f t="shared" si="0"/>
        <v>78.951955292106945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346148</v>
      </c>
      <c r="D21" s="17">
        <v>225338</v>
      </c>
      <c r="E21" s="16">
        <f t="shared" si="0"/>
        <v>65.098743889896809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558527</v>
      </c>
      <c r="D22" s="17">
        <v>501142</v>
      </c>
      <c r="E22" s="16">
        <f t="shared" si="0"/>
        <v>89.725653370383171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45</v>
      </c>
      <c r="D23" s="17">
        <v>33</v>
      </c>
      <c r="E23" s="16">
        <f t="shared" si="0"/>
        <v>73.333333333333329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128857</v>
      </c>
      <c r="D24" s="17">
        <v>123580</v>
      </c>
      <c r="E24" s="16">
        <f t="shared" si="0"/>
        <v>95.904762643861019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180881</v>
      </c>
      <c r="D25" s="17">
        <v>68427</v>
      </c>
      <c r="E25" s="16">
        <f t="shared" si="0"/>
        <v>37.829843930539973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114169</v>
      </c>
      <c r="D26" s="17">
        <v>111963</v>
      </c>
      <c r="E26" s="16">
        <f t="shared" si="0"/>
        <v>98.067776716972205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145833</v>
      </c>
      <c r="D27" s="17">
        <v>133632</v>
      </c>
      <c r="E27" s="16">
        <f t="shared" si="0"/>
        <v>91.633580876756298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23415</v>
      </c>
      <c r="D32" s="19">
        <f>D11-D20-D16+D17</f>
        <v>132552</v>
      </c>
      <c r="E32" s="19">
        <f t="shared" si="0"/>
        <v>566.09865470852014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19148</v>
      </c>
      <c r="D33" s="19">
        <f>D34+D35+D36</f>
        <v>14871</v>
      </c>
      <c r="E33" s="15">
        <f t="shared" si="0"/>
        <v>77.663463547106744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19148</v>
      </c>
      <c r="D34" s="17">
        <v>14871</v>
      </c>
      <c r="E34" s="16">
        <f t="shared" si="0"/>
        <v>77.663463547106744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2376</v>
      </c>
      <c r="D37" s="15">
        <f>D38+D39+D40</f>
        <v>2012</v>
      </c>
      <c r="E37" s="15">
        <f t="shared" si="0"/>
        <v>84.680134680134671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2376</v>
      </c>
      <c r="D38" s="17">
        <v>2012</v>
      </c>
      <c r="E38" s="16">
        <f t="shared" si="0"/>
        <v>84.680134680134671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40187</v>
      </c>
      <c r="D41" s="15">
        <f>D32+D33-D37</f>
        <v>145411</v>
      </c>
      <c r="E41" s="15">
        <f t="shared" si="0"/>
        <v>361.83591708761537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40187</v>
      </c>
      <c r="D43" s="15">
        <f>D41+D42</f>
        <v>145411</v>
      </c>
      <c r="E43" s="15">
        <f t="shared" si="0"/>
        <v>361.83591708761537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40187</v>
      </c>
      <c r="D45" s="15">
        <f>D43-D44</f>
        <v>145411</v>
      </c>
      <c r="E45" s="15">
        <f t="shared" si="0"/>
        <v>361.83591708761537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40187</v>
      </c>
      <c r="D47" s="15">
        <f>D45-D46</f>
        <v>145411</v>
      </c>
      <c r="E47" s="15">
        <f t="shared" si="0"/>
        <v>361.83591708761537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40187</v>
      </c>
      <c r="D49" s="15">
        <f>D45+D48</f>
        <v>145411</v>
      </c>
      <c r="E49" s="15">
        <f t="shared" si="0"/>
        <v>361.83591708761537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F52"/>
  <sheetViews>
    <sheetView tabSelected="1" topLeftCell="A40" zoomScale="110" workbookViewId="0">
      <selection activeCell="B30" sqref="B30:H30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ПРИЛЕПСКА ПИВАРНИЦА АД - ПРИЛЕП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2020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1485127</v>
      </c>
      <c r="D11" s="15">
        <f>'Биланс на успех - природа'!D11</f>
        <v>1293625</v>
      </c>
      <c r="E11" s="15">
        <f>'Биланс на успех - природа'!E11</f>
        <v>87.105345199434126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1470754</v>
      </c>
      <c r="D12" s="15">
        <f>'Биланс на успех - природа'!D12</f>
        <v>1276085</v>
      </c>
      <c r="E12" s="15">
        <f>'Биланс на успех - природа'!E12</f>
        <v>86.763999961924284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1451479</v>
      </c>
      <c r="D13" s="17">
        <f>'Биланс на успех - природа'!D13</f>
        <v>1263956</v>
      </c>
      <c r="E13" s="16">
        <f>'Биланс на успех - природа'!E13</f>
        <v>87.080557142059916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19275</v>
      </c>
      <c r="D14" s="17">
        <f>'Биланс на успех - природа'!D14</f>
        <v>12129</v>
      </c>
      <c r="E14" s="16">
        <f>'Биланс на успех - природа'!E14</f>
        <v>62.92607003891051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65961</v>
      </c>
      <c r="D16" s="17">
        <f>'Биланс на успех - природа'!D16</f>
        <v>72416</v>
      </c>
      <c r="E16" s="16">
        <f>'Биланс на успех - природа'!E16</f>
        <v>109.7860857173178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78709</v>
      </c>
      <c r="D17" s="17">
        <f>'Биланс на успех - природа'!D17</f>
        <v>75458</v>
      </c>
      <c r="E17" s="16">
        <f>'Биланс на успех - природа'!E17</f>
        <v>95.86959559897852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4051</v>
      </c>
      <c r="D18" s="17">
        <f>'Биланс на успех - природа'!D18</f>
        <v>2320</v>
      </c>
      <c r="E18" s="16">
        <f>'Биланс на успех - природа'!E18</f>
        <v>57.269809923475691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10322</v>
      </c>
      <c r="D19" s="17">
        <f>'Биланс на успех - природа'!D19</f>
        <v>15220</v>
      </c>
      <c r="E19" s="16">
        <f>'Биланс на успех - природа'!E19</f>
        <v>147.45204417748499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1474460</v>
      </c>
      <c r="D20" s="15">
        <f>'Биланс на успех - природа'!D20</f>
        <v>1164115</v>
      </c>
      <c r="E20" s="15">
        <f>'Биланс на успех - природа'!E20</f>
        <v>78.951955292106945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346148</v>
      </c>
      <c r="D21" s="17">
        <f>'Биланс на успех - природа'!D21</f>
        <v>225338</v>
      </c>
      <c r="E21" s="16">
        <f>'Биланс на успех - природа'!E21</f>
        <v>65.098743889896809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558527</v>
      </c>
      <c r="D22" s="17">
        <f>'Биланс на успех - природа'!D22</f>
        <v>501142</v>
      </c>
      <c r="E22" s="16">
        <f>'Биланс на успех - природа'!E22</f>
        <v>89.725653370383171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45</v>
      </c>
      <c r="D23" s="17">
        <f>'Биланс на успех - природа'!D23</f>
        <v>33</v>
      </c>
      <c r="E23" s="16">
        <f>'Биланс на успех - природа'!E23</f>
        <v>73.333333333333329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128857</v>
      </c>
      <c r="D24" s="17">
        <f>'Биланс на успех - природа'!D24</f>
        <v>123580</v>
      </c>
      <c r="E24" s="16">
        <f>'Биланс на успех - природа'!E24</f>
        <v>95.904762643861019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180881</v>
      </c>
      <c r="D25" s="17">
        <f>'Биланс на успех - природа'!D25</f>
        <v>68427</v>
      </c>
      <c r="E25" s="16">
        <f>'Биланс на успех - природа'!E25</f>
        <v>37.829843930539973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114169</v>
      </c>
      <c r="D26" s="17">
        <f>'Биланс на успех - природа'!D26</f>
        <v>111963</v>
      </c>
      <c r="E26" s="16">
        <f>'Биланс на успех - природа'!E26</f>
        <v>98.067776716972205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145833</v>
      </c>
      <c r="D27" s="17">
        <f>'Биланс на успех - природа'!D27</f>
        <v>133632</v>
      </c>
      <c r="E27" s="16">
        <f>'Биланс на успех - природа'!E27</f>
        <v>91.633580876756298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23415</v>
      </c>
      <c r="D32" s="19">
        <f>'Биланс на успех - природа'!D32</f>
        <v>132552</v>
      </c>
      <c r="E32" s="19">
        <f>'Биланс на успех - природа'!E32</f>
        <v>566.09865470852014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19148</v>
      </c>
      <c r="D33" s="19">
        <f>'Биланс на успех - природа'!D33</f>
        <v>14871</v>
      </c>
      <c r="E33" s="15">
        <f>'Биланс на успех - природа'!E33</f>
        <v>77.663463547106744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19148</v>
      </c>
      <c r="D34" s="17">
        <f>'Биланс на успех - природа'!D34</f>
        <v>14871</v>
      </c>
      <c r="E34" s="16">
        <f>'Биланс на успех - природа'!E34</f>
        <v>77.663463547106744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2376</v>
      </c>
      <c r="D37" s="15">
        <f>'Биланс на успех - природа'!D37</f>
        <v>2012</v>
      </c>
      <c r="E37" s="15">
        <f>'Биланс на успех - природа'!E37</f>
        <v>84.680134680134671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2376</v>
      </c>
      <c r="D38" s="17">
        <f>'Биланс на успех - природа'!D38</f>
        <v>2012</v>
      </c>
      <c r="E38" s="16">
        <f>'Биланс на успех - природа'!E38</f>
        <v>84.680134680134671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40187</v>
      </c>
      <c r="D41" s="15">
        <f>'Биланс на успех - природа'!D41</f>
        <v>145411</v>
      </c>
      <c r="E41" s="15">
        <f>'Биланс на успех - природа'!E41</f>
        <v>361.83591708761537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40187</v>
      </c>
      <c r="D43" s="15">
        <f>'Биланс на успех - природа'!D43</f>
        <v>145411</v>
      </c>
      <c r="E43" s="15">
        <f>'Биланс на успех - природа'!E43</f>
        <v>361.83591708761537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40187</v>
      </c>
      <c r="D45" s="15">
        <f>'Биланс на успех - природа'!D45</f>
        <v>145411</v>
      </c>
      <c r="E45" s="15">
        <f>'Биланс на успех - природа'!E45</f>
        <v>361.83591708761537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40187</v>
      </c>
      <c r="D47" s="15">
        <f>'Биланс на успех - природа'!D47</f>
        <v>145411</v>
      </c>
      <c r="E47" s="15">
        <f>'Биланс на успех - природа'!E47</f>
        <v>361.83591708761537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40187</v>
      </c>
      <c r="D49" s="15">
        <f>'Биланс на успех - природа'!D49</f>
        <v>145411</v>
      </c>
      <c r="E49" s="15">
        <f>'Биланс на успех - природа'!E49</f>
        <v>361.83591708761537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Zdravko Jordanoski</cp:lastModifiedBy>
  <cp:lastPrinted>2020-11-02T09:36:50Z</cp:lastPrinted>
  <dcterms:created xsi:type="dcterms:W3CDTF">2008-02-12T15:15:13Z</dcterms:created>
  <dcterms:modified xsi:type="dcterms:W3CDTF">2020-11-02T10:23:38Z</dcterms:modified>
</cp:coreProperties>
</file>