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ena\Desktop\2021\SEI NET\Q1 2021\"/>
    </mc:Choice>
  </mc:AlternateContent>
  <xr:revisionPtr revIDLastSave="0" documentId="13_ncr:1_{3D02E2C5-B424-475A-A6CF-3B5447EACE04}" xr6:coauthVersionLast="46" xr6:coauthVersionMax="46" xr10:uidLastSave="{00000000-0000-0000-0000-000000000000}"/>
  <workbookProtection workbookPassword="B44F" lockStructure="1"/>
  <bookViews>
    <workbookView xWindow="-120" yWindow="-120" windowWidth="29040" windowHeight="15840" tabRatio="848" activeTab="1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2" l="1"/>
  <c r="D11" i="22" s="1"/>
  <c r="C37" i="22"/>
  <c r="C33" i="22"/>
  <c r="C12" i="22"/>
  <c r="C11" i="22" s="1"/>
  <c r="D20" i="22" l="1"/>
  <c r="C20" i="22"/>
  <c r="C32" i="22" s="1"/>
  <c r="C41" i="22" s="1"/>
  <c r="C43" i="22" s="1"/>
  <c r="C45" i="22" s="1"/>
  <c r="C49" i="22" l="1"/>
  <c r="C47" i="22"/>
  <c r="E13" i="22"/>
  <c r="E14" i="22"/>
  <c r="E16" i="22"/>
  <c r="E17" i="22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0"/>
  <c r="E16" i="20"/>
  <c r="E14" i="20"/>
  <c r="E13" i="20"/>
  <c r="D12" i="20"/>
  <c r="C12" i="20"/>
  <c r="E33" i="22" l="1"/>
  <c r="E33" i="20" s="1"/>
  <c r="E37" i="22"/>
  <c r="E37" i="20" s="1"/>
  <c r="E20" i="22"/>
  <c r="E20" i="20" s="1"/>
  <c r="C32" i="20"/>
  <c r="E12" i="22"/>
  <c r="E12" i="20" s="1"/>
  <c r="E11" i="22" l="1"/>
  <c r="E11" i="20" s="1"/>
  <c r="C11" i="20"/>
  <c r="D11" i="20"/>
  <c r="D32" i="22"/>
  <c r="E32" i="22" l="1"/>
  <c r="E32" i="20" s="1"/>
  <c r="D41" i="22"/>
  <c r="C41" i="20"/>
  <c r="C43" i="20"/>
  <c r="D32" i="20"/>
  <c r="E41" i="22"/>
  <c r="E41" i="20" s="1"/>
  <c r="C45" i="20" l="1"/>
  <c r="C47" i="20" l="1"/>
  <c r="C49" i="20"/>
  <c r="E47" i="22" l="1"/>
  <c r="E47" i="20" s="1"/>
  <c r="E49" i="22"/>
  <c r="E49" i="20" s="1"/>
  <c r="E45" i="22"/>
  <c r="E45" i="20" s="1"/>
  <c r="E43" i="22"/>
  <c r="E43" i="20" s="1"/>
  <c r="D41" i="20"/>
  <c r="D43" i="22"/>
  <c r="D43" i="20" s="1"/>
  <c r="D45" i="22" l="1"/>
  <c r="D45" i="20" s="1"/>
  <c r="D47" i="22" l="1"/>
  <c r="D47" i="20" s="1"/>
  <c r="D49" i="22"/>
  <c r="D49" i="20" s="1"/>
</calcChain>
</file>

<file path=xl/sharedStrings.xml><?xml version="1.0" encoding="utf-8"?>
<sst xmlns="http://schemas.openxmlformats.org/spreadsheetml/2006/main" count="147" uniqueCount="138">
  <si>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</si>
  <si>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</si>
  <si>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</si>
  <si>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</si>
  <si>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</si>
  <si>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</si>
  <si>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</si>
  <si>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</si>
  <si>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</si>
  <si>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</si>
  <si>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</si>
  <si>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</si>
  <si>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</si>
  <si>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</si>
  <si>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</si>
  <si>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</si>
  <si>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</si>
  <si>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</si>
  <si>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</si>
  <si>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</si>
  <si>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</si>
  <si>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</si>
  <si>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</si>
  <si>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</si>
  <si>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</si>
  <si>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</si>
  <si>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</si>
  <si>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</si>
  <si>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</si>
  <si>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</si>
  <si>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</si>
  <si>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</si>
  <si>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</si>
  <si>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</si>
  <si>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</si>
  <si>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</si>
  <si>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</si>
  <si>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</si>
  <si>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</si>
  <si>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</si>
  <si>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</si>
  <si>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</si>
  <si>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</si>
  <si>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</si>
  <si>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</si>
  <si>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</si>
  <si>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</si>
  <si>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</si>
  <si>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</si>
  <si>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</si>
  <si>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</si>
  <si>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</si>
  <si>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</si>
  <si>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</si>
  <si>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</si>
  <si>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</si>
  <si>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</si>
  <si>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</si>
  <si>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</si>
  <si>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</si>
  <si>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</si>
  <si>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</si>
  <si>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</si>
  <si>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</si>
  <si>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</si>
  <si>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</si>
  <si>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</si>
  <si>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</si>
  <si>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</si>
  <si>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</si>
  <si>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</si>
  <si>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</si>
  <si>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</si>
  <si>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</si>
  <si>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</si>
  <si>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</si>
  <si>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</si>
  <si>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</si>
  <si>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</si>
  <si>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</si>
  <si>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</si>
  <si>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</si>
  <si>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</si>
  <si>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</si>
  <si>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</si>
  <si>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</si>
  <si>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</si>
  <si>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</si>
  <si>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</si>
  <si>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</si>
  <si>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</si>
  <si>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</si>
  <si>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</si>
  <si>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</si>
  <si>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</si>
  <si>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</si>
  <si>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</si>
  <si>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</si>
  <si>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</si>
  <si>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</si>
  <si>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</si>
  <si>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</si>
  <si>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</si>
  <si>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</si>
  <si>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</si>
  <si>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</si>
  <si>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</si>
  <si>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</si>
  <si>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</si>
  <si>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</si>
  <si>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</si>
  <si>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</si>
  <si>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</si>
  <si>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</si>
  <si>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</si>
  <si>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</si>
  <si>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</si>
  <si>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</si>
  <si>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</si>
  <si>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</si>
  <si>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</si>
  <si>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</si>
  <si>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</si>
  <si>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</si>
  <si>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</si>
  <si>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</si>
  <si>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</si>
  <si>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</si>
  <si>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</si>
  <si>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</si>
  <si>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</si>
  <si>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</si>
  <si>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</si>
  <si>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</si>
  <si>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</si>
  <si>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</si>
  <si>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</si>
  <si>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Либерти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</si>
</sst>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3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3" fontId="5" fillId="4" borderId="7" xfId="0" applyNumberFormat="1" applyFont="1" applyFill="1" applyBorder="1" applyAlignment="1" applyProtection="1">
      <alignment horizontal="right"/>
      <protection locked="0"/>
    </xf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10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1"/>
      <c r="B1" s="82"/>
      <c r="C1" s="82"/>
      <c r="D1" s="82"/>
      <c r="E1" s="82"/>
      <c r="F1" s="82"/>
      <c r="G1" s="82"/>
      <c r="H1" s="83"/>
      <c r="I1" s="84"/>
      <c r="J1" s="84"/>
      <c r="K1" s="84"/>
      <c r="L1" s="84"/>
      <c r="M1" s="84"/>
      <c r="N1" s="84"/>
      <c r="O1" s="84"/>
      <c r="P1" s="84"/>
      <c r="Q1" s="84"/>
      <c r="R1" s="84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0"/>
      <c r="K6" s="80"/>
      <c r="L6" s="80"/>
      <c r="M6" s="80"/>
      <c r="N6" s="80"/>
      <c r="O6" s="80"/>
      <c r="P6" s="80"/>
      <c r="Q6" s="80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0"/>
      <c r="K7" s="80"/>
      <c r="L7" s="80"/>
      <c r="M7" s="80"/>
      <c r="N7" s="80"/>
      <c r="O7" s="80"/>
      <c r="P7" s="80"/>
      <c r="Q7" s="80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0"/>
      <c r="K8" s="80"/>
      <c r="L8" s="80"/>
      <c r="M8" s="80"/>
      <c r="N8" s="80"/>
      <c r="O8" s="80"/>
      <c r="P8" s="80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5" t="s">
        <v>91</v>
      </c>
      <c r="B9" s="86"/>
      <c r="C9" s="86"/>
      <c r="D9" s="86"/>
      <c r="E9" s="86"/>
      <c r="F9" s="86"/>
      <c r="G9" s="86"/>
      <c r="H9" s="87"/>
      <c r="I9" s="60"/>
      <c r="J9" s="80"/>
      <c r="K9" s="80"/>
      <c r="L9" s="80"/>
      <c r="M9" s="80"/>
      <c r="N9" s="80"/>
      <c r="O9" s="80"/>
      <c r="P9" s="80"/>
      <c r="Q9" s="80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5"/>
      <c r="B10" s="86"/>
      <c r="C10" s="86"/>
      <c r="D10" s="86"/>
      <c r="E10" s="86"/>
      <c r="F10" s="86"/>
      <c r="G10" s="86"/>
      <c r="H10" s="87"/>
      <c r="J10" s="80"/>
      <c r="K10" s="80"/>
      <c r="L10" s="80"/>
      <c r="M10" s="80"/>
      <c r="N10" s="80"/>
      <c r="O10" s="80"/>
      <c r="P10" s="80"/>
      <c r="Q10" s="80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0"/>
      <c r="K11" s="80"/>
      <c r="L11" s="80"/>
      <c r="M11" s="80"/>
      <c r="N11" s="80"/>
      <c r="O11" s="80"/>
      <c r="P11" s="80"/>
      <c r="Q11" s="80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0"/>
      <c r="K12" s="80"/>
      <c r="L12" s="80"/>
      <c r="M12" s="80"/>
      <c r="N12" s="80"/>
      <c r="O12" s="80"/>
      <c r="P12" s="80"/>
      <c r="Q12" s="80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0"/>
      <c r="K13" s="80"/>
      <c r="L13" s="80"/>
      <c r="M13" s="80"/>
      <c r="N13" s="80"/>
      <c r="O13" s="80"/>
      <c r="P13" s="80"/>
      <c r="Q13" s="80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0"/>
      <c r="K14" s="80"/>
      <c r="L14" s="80"/>
      <c r="M14" s="80"/>
      <c r="N14" s="80"/>
      <c r="O14" s="80"/>
      <c r="P14" s="80"/>
      <c r="Q14" s="80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0"/>
      <c r="K15" s="80"/>
      <c r="L15" s="80"/>
      <c r="M15" s="80"/>
      <c r="N15" s="80"/>
      <c r="O15" s="80"/>
      <c r="P15" s="80"/>
      <c r="Q15" s="80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0"/>
      <c r="K16" s="80"/>
      <c r="L16" s="80"/>
      <c r="M16" s="80"/>
      <c r="N16" s="80"/>
      <c r="O16" s="80"/>
      <c r="P16" s="80"/>
      <c r="Q16" s="80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8"/>
      <c r="K17" s="88"/>
      <c r="L17" s="88"/>
      <c r="M17" s="88"/>
      <c r="N17" s="88"/>
      <c r="O17" s="88"/>
      <c r="P17" s="88"/>
      <c r="Q17" s="88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89" t="s">
        <v>137</v>
      </c>
      <c r="D18" s="90"/>
      <c r="E18" s="90"/>
      <c r="F18" s="90"/>
      <c r="G18" s="91"/>
      <c r="H18" s="55"/>
      <c r="I18" s="47"/>
      <c r="J18" s="92"/>
      <c r="K18" s="92"/>
      <c r="L18" s="92"/>
      <c r="M18" s="92"/>
      <c r="N18" s="92"/>
      <c r="O18" s="92"/>
      <c r="P18" s="92"/>
      <c r="Q18" s="92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96">
        <v>5166187</v>
      </c>
      <c r="D19" s="97"/>
      <c r="E19" s="97"/>
      <c r="F19" s="97"/>
      <c r="G19" s="98"/>
      <c r="H19" s="51"/>
      <c r="I19" s="47"/>
      <c r="J19" s="95"/>
      <c r="K19" s="95"/>
      <c r="L19" s="95"/>
      <c r="M19" s="95"/>
      <c r="N19" s="95"/>
      <c r="O19" s="95"/>
      <c r="P19" s="95"/>
      <c r="Q19" s="95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95"/>
      <c r="K21" s="95"/>
      <c r="L21" s="95"/>
      <c r="M21" s="95"/>
      <c r="N21" s="95"/>
      <c r="O21" s="95"/>
      <c r="P21" s="95"/>
      <c r="Q21" s="95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87</v>
      </c>
      <c r="D22" s="67"/>
      <c r="E22" s="67"/>
      <c r="F22" s="67"/>
      <c r="G22" s="68"/>
      <c r="H22" s="51"/>
      <c r="J22" s="95"/>
      <c r="K22" s="95"/>
      <c r="L22" s="95"/>
      <c r="M22" s="95"/>
      <c r="N22" s="95"/>
      <c r="O22" s="95"/>
      <c r="P22" s="95"/>
      <c r="Q22" s="95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2021</v>
      </c>
      <c r="D23" s="67"/>
      <c r="E23" s="67"/>
      <c r="F23" s="67"/>
      <c r="G23" s="68"/>
      <c r="H23" s="51"/>
      <c r="J23" s="95"/>
      <c r="K23" s="95"/>
      <c r="L23" s="95"/>
      <c r="M23" s="95"/>
      <c r="N23" s="95"/>
      <c r="O23" s="95"/>
      <c r="P23" s="95"/>
      <c r="Q23" s="95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5"/>
      <c r="K24" s="95"/>
      <c r="L24" s="95"/>
      <c r="M24" s="95"/>
      <c r="N24" s="95"/>
      <c r="O24" s="95"/>
      <c r="P24" s="95"/>
      <c r="Q24" s="95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2"/>
      <c r="K25" s="92"/>
      <c r="L25" s="92"/>
      <c r="M25" s="92"/>
      <c r="N25" s="92"/>
      <c r="O25" s="92"/>
      <c r="P25" s="92"/>
      <c r="Q25" s="92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5"/>
      <c r="K26" s="95"/>
      <c r="L26" s="95"/>
      <c r="M26" s="95"/>
      <c r="N26" s="95"/>
      <c r="O26" s="95"/>
      <c r="P26" s="95"/>
      <c r="Q26" s="95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95"/>
      <c r="K27" s="95"/>
      <c r="L27" s="95"/>
      <c r="M27" s="95"/>
      <c r="N27" s="95"/>
      <c r="O27" s="95"/>
      <c r="P27" s="95"/>
      <c r="Q27" s="95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3"/>
      <c r="C28" s="93"/>
      <c r="D28" s="93"/>
      <c r="E28" s="93"/>
      <c r="F28" s="93"/>
      <c r="G28" s="93"/>
      <c r="H28" s="94"/>
      <c r="J28" s="95"/>
      <c r="K28" s="95"/>
      <c r="L28" s="95"/>
      <c r="M28" s="95"/>
      <c r="N28" s="95"/>
      <c r="O28" s="95"/>
      <c r="P28" s="95"/>
      <c r="Q28" s="95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3"/>
      <c r="C29" s="93"/>
      <c r="D29" s="93"/>
      <c r="E29" s="93"/>
      <c r="F29" s="93"/>
      <c r="G29" s="93"/>
      <c r="H29" s="94"/>
      <c r="J29" s="95"/>
      <c r="K29" s="95"/>
      <c r="L29" s="95"/>
      <c r="M29" s="95"/>
      <c r="N29" s="95"/>
      <c r="O29" s="95"/>
      <c r="P29" s="95"/>
      <c r="Q29" s="95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100" t="s">
        <v>99</v>
      </c>
      <c r="C30" s="100"/>
      <c r="D30" s="100"/>
      <c r="E30" s="100"/>
      <c r="F30" s="100"/>
      <c r="G30" s="100"/>
      <c r="H30" s="101"/>
      <c r="J30" s="99"/>
      <c r="K30" s="99"/>
      <c r="L30" s="99"/>
      <c r="M30" s="99"/>
      <c r="N30" s="99"/>
      <c r="O30" s="99"/>
      <c r="P30" s="99"/>
      <c r="Q30" s="99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3"/>
      <c r="C31" s="93"/>
      <c r="D31" s="93"/>
      <c r="E31" s="93"/>
      <c r="F31" s="93"/>
      <c r="G31" s="93"/>
      <c r="H31" s="94"/>
      <c r="J31" s="99"/>
      <c r="K31" s="99"/>
      <c r="L31" s="99"/>
      <c r="M31" s="99"/>
      <c r="N31" s="99"/>
      <c r="O31" s="99"/>
      <c r="P31" s="99"/>
      <c r="Q31" s="99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3"/>
      <c r="C32" s="93"/>
      <c r="D32" s="93"/>
      <c r="E32" s="93"/>
      <c r="F32" s="93"/>
      <c r="G32" s="93"/>
      <c r="H32" s="94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9"/>
      <c r="K33" s="99"/>
      <c r="L33" s="99"/>
      <c r="M33" s="99"/>
      <c r="N33" s="99"/>
      <c r="O33" s="99"/>
      <c r="P33" s="99"/>
      <c r="Q33" s="99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9"/>
      <c r="K34" s="99"/>
      <c r="L34" s="99"/>
      <c r="M34" s="99"/>
      <c r="N34" s="99"/>
      <c r="O34" s="99"/>
      <c r="P34" s="99"/>
      <c r="Q34" s="99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9"/>
      <c r="K35" s="99"/>
      <c r="L35" s="99"/>
      <c r="M35" s="99"/>
      <c r="N35" s="99"/>
      <c r="O35" s="99"/>
      <c r="P35" s="99"/>
      <c r="Q35" s="99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9"/>
      <c r="K36" s="99"/>
      <c r="L36" s="99"/>
      <c r="M36" s="99"/>
      <c r="N36" s="99"/>
      <c r="O36" s="99"/>
      <c r="P36" s="99"/>
      <c r="Q36" s="99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9"/>
      <c r="K37" s="99"/>
      <c r="L37" s="99"/>
      <c r="M37" s="99"/>
      <c r="N37" s="99"/>
      <c r="O37" s="99"/>
      <c r="P37" s="99"/>
      <c r="Q37" s="99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9"/>
      <c r="K38" s="99"/>
      <c r="L38" s="99"/>
      <c r="M38" s="99"/>
      <c r="N38" s="99"/>
      <c r="O38" s="99"/>
      <c r="P38" s="99"/>
      <c r="Q38" s="99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9"/>
      <c r="K39" s="99"/>
      <c r="L39" s="99"/>
      <c r="M39" s="99"/>
      <c r="N39" s="99"/>
      <c r="O39" s="99"/>
      <c r="P39" s="99"/>
      <c r="Q39" s="99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9"/>
      <c r="K40" s="99"/>
      <c r="L40" s="99"/>
      <c r="M40" s="99"/>
      <c r="N40" s="99"/>
      <c r="O40" s="99"/>
      <c r="P40" s="99"/>
      <c r="Q40" s="99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topLeftCell="A25" zoomScale="120" zoomScaleNormal="120" workbookViewId="0">
      <selection activeCell="D38" sqref="D38:D40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2" t="str">
        <f>'ФИ-Почетна'!$C$18</f>
        <v>Либерти АД Скопје</v>
      </c>
      <c r="D1" s="102"/>
      <c r="E1" s="102"/>
    </row>
    <row r="2" spans="1:7" ht="12.75" customHeight="1" x14ac:dyDescent="0.2">
      <c r="A2" s="37"/>
      <c r="B2" s="38" t="s">
        <v>100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2021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6" t="s">
        <v>19</v>
      </c>
      <c r="C6" s="106"/>
      <c r="D6" s="106"/>
      <c r="E6" s="43"/>
    </row>
    <row r="7" spans="1:7" ht="12.75" customHeight="1" x14ac:dyDescent="0.2">
      <c r="A7" s="37"/>
      <c r="B7" s="107" t="s">
        <v>136</v>
      </c>
      <c r="C7" s="107"/>
      <c r="D7" s="107"/>
      <c r="E7" s="43"/>
    </row>
    <row r="8" spans="1:7" ht="13.5" thickBot="1" x14ac:dyDescent="0.25">
      <c r="A8" s="37"/>
      <c r="B8" s="37"/>
      <c r="C8" s="103" t="s">
        <v>24</v>
      </c>
      <c r="D8" s="103"/>
      <c r="E8" s="103"/>
    </row>
    <row r="9" spans="1:7" ht="30" customHeight="1" thickTop="1" thickBot="1" x14ac:dyDescent="0.25">
      <c r="A9" s="104" t="s">
        <v>23</v>
      </c>
      <c r="B9" s="105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4"/>
      <c r="B10" s="105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1590204.9835900001</v>
      </c>
      <c r="D11" s="15">
        <f>D12+D18+D19</f>
        <v>1942766.3325</v>
      </c>
      <c r="E11" s="15">
        <f>IF(C11&lt;=0,0,D11/C11*100)</f>
        <v>122.17081147073681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1605310.39001</v>
      </c>
      <c r="D12" s="15">
        <f>SUM(D13:D14)</f>
        <v>1944612.9966599999</v>
      </c>
      <c r="E12" s="15">
        <f t="shared" ref="E12:E49" si="0">IF(C12&lt;=0,0,D12/C12*100)</f>
        <v>121.13626179469794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79">
        <v>273115.63047999999</v>
      </c>
      <c r="D13" s="79">
        <v>360088.01412000001</v>
      </c>
      <c r="E13" s="15">
        <f t="shared" si="0"/>
        <v>131.84452808033956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79">
        <v>1332194.7595299999</v>
      </c>
      <c r="D14" s="79">
        <v>1584524.98254</v>
      </c>
      <c r="E14" s="15">
        <f t="shared" si="0"/>
        <v>118.94094097014933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62</v>
      </c>
      <c r="G15" s="36"/>
    </row>
    <row r="16" spans="1:7" ht="27" thickTop="1" thickBot="1" x14ac:dyDescent="0.25">
      <c r="A16" s="13">
        <v>4</v>
      </c>
      <c r="B16" s="22" t="s">
        <v>59</v>
      </c>
      <c r="C16" s="79">
        <v>1107308.32666</v>
      </c>
      <c r="D16" s="79">
        <v>696241.39109999989</v>
      </c>
      <c r="E16" s="15">
        <f t="shared" si="0"/>
        <v>62.876921841641796</v>
      </c>
      <c r="G16" s="36"/>
    </row>
    <row r="17" spans="1:7" ht="27" thickTop="1" thickBot="1" x14ac:dyDescent="0.25">
      <c r="A17" s="13">
        <v>5</v>
      </c>
      <c r="B17" s="22" t="s">
        <v>60</v>
      </c>
      <c r="C17" s="79">
        <v>979222</v>
      </c>
      <c r="D17" s="79">
        <v>829363.19765999983</v>
      </c>
      <c r="E17" s="15">
        <f t="shared" si="0"/>
        <v>84.696136081501422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0</v>
      </c>
      <c r="D18" s="17">
        <v>0</v>
      </c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-15105.406419999999</v>
      </c>
      <c r="D19" s="17">
        <v>-1846.66416</v>
      </c>
      <c r="E19" s="16">
        <f t="shared" si="0"/>
        <v>0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SUM(C21,C22:C26,C27:C31)</f>
        <v>1525710.50773</v>
      </c>
      <c r="D20" s="15">
        <f>SUM(D21:D31)</f>
        <v>1924484.7199000004</v>
      </c>
      <c r="E20" s="15">
        <f t="shared" si="0"/>
        <v>126.13695128594935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0</v>
      </c>
      <c r="D21" s="17">
        <v>0</v>
      </c>
      <c r="E21" s="16">
        <f t="shared" si="0"/>
        <v>0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1305346.6092999999</v>
      </c>
      <c r="D22" s="17">
        <v>1734084.5635100002</v>
      </c>
      <c r="E22" s="16">
        <f t="shared" si="0"/>
        <v>132.84475948038917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136380.48458000002</v>
      </c>
      <c r="D24" s="17">
        <v>108088.43695</v>
      </c>
      <c r="E24" s="16">
        <f t="shared" si="0"/>
        <v>79.255061516221502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0</v>
      </c>
      <c r="D25" s="17">
        <v>0</v>
      </c>
      <c r="E25" s="16">
        <f t="shared" si="0"/>
        <v>0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75003.345260000002</v>
      </c>
      <c r="D26" s="17">
        <v>74972.794399999999</v>
      </c>
      <c r="E26" s="16">
        <f t="shared" si="0"/>
        <v>99.959267336817987</v>
      </c>
      <c r="G26" s="36"/>
    </row>
    <row r="27" spans="1:7" ht="14.25" thickTop="1" thickBot="1" x14ac:dyDescent="0.25">
      <c r="A27" s="13">
        <v>15</v>
      </c>
      <c r="B27" s="22" t="s">
        <v>67</v>
      </c>
      <c r="C27" s="17">
        <v>21644.78371</v>
      </c>
      <c r="D27" s="17">
        <v>17356.538419999997</v>
      </c>
      <c r="E27" s="16">
        <f t="shared" si="0"/>
        <v>80.188088975826489</v>
      </c>
      <c r="G27" s="36"/>
    </row>
    <row r="28" spans="1:7" ht="14.25" thickTop="1" thickBot="1" x14ac:dyDescent="0.25">
      <c r="A28" s="13">
        <v>16</v>
      </c>
      <c r="B28" s="23" t="s">
        <v>68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>
        <v>0</v>
      </c>
      <c r="D29" s="17">
        <v>0</v>
      </c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>
        <v>-12664.715120000001</v>
      </c>
      <c r="D31" s="17">
        <v>-10017.613379999999</v>
      </c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-63591.850799999898</v>
      </c>
      <c r="D32" s="19">
        <f>D11-D20-D16+D17</f>
        <v>151403.41915999958</v>
      </c>
      <c r="E32" s="19">
        <f t="shared" si="0"/>
        <v>0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80256.403690000006</v>
      </c>
      <c r="D33" s="19">
        <f>D34+D35+D36</f>
        <v>5014.4486699999998</v>
      </c>
      <c r="E33" s="15">
        <f t="shared" si="0"/>
        <v>6.2480355952266562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v>80256.403690000006</v>
      </c>
      <c r="D34" s="17">
        <v>5014.4486699999998</v>
      </c>
      <c r="E34" s="16">
        <f t="shared" si="0"/>
        <v>6.2480355952266562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111457.75826999999</v>
      </c>
      <c r="D37" s="15">
        <f>D38+D39+D40</f>
        <v>26607.396009999997</v>
      </c>
      <c r="E37" s="15">
        <f t="shared" si="0"/>
        <v>23.872179400508948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107801.49492</v>
      </c>
      <c r="D38" s="17">
        <v>23730.983239999998</v>
      </c>
      <c r="E38" s="16">
        <f t="shared" si="0"/>
        <v>22.013593835234726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>
        <v>3656.2633500000002</v>
      </c>
      <c r="D39" s="17">
        <v>2876.4127699999999</v>
      </c>
      <c r="E39" s="16">
        <f t="shared" si="0"/>
        <v>78.670831246332398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-94793.205379999883</v>
      </c>
      <c r="D41" s="15">
        <f>D32+D33-D37</f>
        <v>129810.4718199996</v>
      </c>
      <c r="E41" s="15">
        <f t="shared" si="0"/>
        <v>0</v>
      </c>
      <c r="G41" s="36"/>
    </row>
    <row r="42" spans="1:7" ht="14.25" thickTop="1" thickBot="1" x14ac:dyDescent="0.25">
      <c r="A42" s="13">
        <v>24</v>
      </c>
      <c r="B42" s="22" t="s">
        <v>73</v>
      </c>
      <c r="C42" s="17">
        <v>0</v>
      </c>
      <c r="D42" s="17">
        <v>0</v>
      </c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-94793.205379999883</v>
      </c>
      <c r="D43" s="15">
        <f>D41+D42</f>
        <v>129810.4718199996</v>
      </c>
      <c r="E43" s="15">
        <f t="shared" si="0"/>
        <v>0</v>
      </c>
    </row>
    <row r="44" spans="1:7" ht="14.25" thickTop="1" thickBot="1" x14ac:dyDescent="0.25">
      <c r="A44" s="13">
        <v>26</v>
      </c>
      <c r="B44" s="23" t="s">
        <v>5</v>
      </c>
      <c r="C44" s="17">
        <v>0</v>
      </c>
      <c r="D44" s="17">
        <v>0</v>
      </c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-94793.205379999883</v>
      </c>
      <c r="D45" s="15">
        <f>D43-D44</f>
        <v>129810.4718199996</v>
      </c>
      <c r="E45" s="15">
        <f t="shared" si="0"/>
        <v>0</v>
      </c>
    </row>
    <row r="46" spans="1:7" ht="14.25" thickTop="1" thickBot="1" x14ac:dyDescent="0.25">
      <c r="A46" s="13">
        <v>28</v>
      </c>
      <c r="B46" s="25" t="s">
        <v>6</v>
      </c>
      <c r="C46" s="17">
        <v>0</v>
      </c>
      <c r="D46" s="17">
        <v>0</v>
      </c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-94793.205379999883</v>
      </c>
      <c r="D47" s="15">
        <f>D45-D46</f>
        <v>129810.4718199996</v>
      </c>
      <c r="E47" s="15">
        <f t="shared" si="0"/>
        <v>0</v>
      </c>
    </row>
    <row r="48" spans="1:7" ht="14.25" thickTop="1" thickBot="1" x14ac:dyDescent="0.25">
      <c r="A48" s="13">
        <v>30</v>
      </c>
      <c r="B48" s="22" t="s">
        <v>76</v>
      </c>
      <c r="C48" s="17">
        <v>0</v>
      </c>
      <c r="D48" s="17">
        <v>0</v>
      </c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-94793.205379999883</v>
      </c>
      <c r="D49" s="15">
        <f>D45+D48</f>
        <v>129810.4718199996</v>
      </c>
      <c r="E49" s="15">
        <f t="shared" si="0"/>
        <v>0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topLeftCell="A28"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1" t="str">
        <f>'ФИ-Почетна'!$C$18</f>
        <v>Либерти АД Скопје</v>
      </c>
      <c r="D2" s="112"/>
      <c r="E2" s="112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102</v>
      </c>
      <c r="E3" s="29">
        <f>'ФИ-Почетна'!$C$23</f>
        <v>2021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10" t="s">
        <v>27</v>
      </c>
      <c r="C6" s="110"/>
      <c r="D6" s="110"/>
      <c r="E6" s="110"/>
    </row>
    <row r="7" spans="1:6" x14ac:dyDescent="0.2">
      <c r="A7" s="2"/>
      <c r="B7" s="110"/>
      <c r="C7" s="110"/>
      <c r="D7" s="110"/>
      <c r="E7" s="110"/>
    </row>
    <row r="8" spans="1:6" s="7" customFormat="1" ht="15" customHeight="1" thickBot="1" x14ac:dyDescent="0.25">
      <c r="A8" s="5"/>
      <c r="B8" s="6"/>
      <c r="C8" s="109" t="s">
        <v>34</v>
      </c>
      <c r="D8" s="109"/>
      <c r="E8" s="109"/>
    </row>
    <row r="9" spans="1:6" s="8" customFormat="1" ht="25.5" customHeight="1" thickTop="1" thickBot="1" x14ac:dyDescent="0.25">
      <c r="A9" s="108"/>
      <c r="B9" s="108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8"/>
      <c r="B10" s="108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135</v>
      </c>
      <c r="C11" s="15">
        <f>'Биланс на успех - природа'!C11</f>
        <v>1590204.9835900001</v>
      </c>
      <c r="D11" s="15">
        <f>'Биланс на успех - природа'!D11</f>
        <v>1942766.3325</v>
      </c>
      <c r="E11" s="15">
        <f>'Биланс на успех - природа'!E11</f>
        <v>122.17081147073681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1605310.39001</v>
      </c>
      <c r="D12" s="15">
        <f>'Биланс на успех - природа'!D12</f>
        <v>1944612.9966599999</v>
      </c>
      <c r="E12" s="15">
        <f>'Биланс на успех - природа'!E12</f>
        <v>121.13626179469794</v>
      </c>
      <c r="F12" s="4"/>
    </row>
    <row r="13" spans="1:6" ht="15.75" customHeight="1" thickTop="1" thickBot="1" x14ac:dyDescent="0.25">
      <c r="A13" s="13" t="s">
        <v>103</v>
      </c>
      <c r="B13" s="22" t="s">
        <v>39</v>
      </c>
      <c r="C13" s="17">
        <f>'Биланс на успех - природа'!C13</f>
        <v>273115.63047999999</v>
      </c>
      <c r="D13" s="17">
        <f>'Биланс на успех - природа'!D13</f>
        <v>360088.01412000001</v>
      </c>
      <c r="E13" s="16">
        <f>'Биланс на успех - природа'!E13</f>
        <v>131.84452808033956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1332194.7595299999</v>
      </c>
      <c r="D14" s="17">
        <f>'Биланс на успех - природа'!D14</f>
        <v>1584524.98254</v>
      </c>
      <c r="E14" s="16">
        <f>'Биланс на успех - природа'!E14</f>
        <v>118.94094097014933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XXXXXX</v>
      </c>
      <c r="F15" s="4"/>
    </row>
    <row r="16" spans="1:6" ht="27" thickTop="1" thickBot="1" x14ac:dyDescent="0.25">
      <c r="A16" s="13">
        <v>4</v>
      </c>
      <c r="B16" s="22" t="s">
        <v>131</v>
      </c>
      <c r="C16" s="17">
        <f>'Биланс на успех - природа'!C16</f>
        <v>1107308.32666</v>
      </c>
      <c r="D16" s="17">
        <f>'Биланс на успех - природа'!D16</f>
        <v>696241.39109999989</v>
      </c>
      <c r="E16" s="16">
        <f>'Биланс на успех - природа'!E16</f>
        <v>62.876921841641796</v>
      </c>
      <c r="F16" s="4"/>
    </row>
    <row r="17" spans="1:6" ht="27" thickTop="1" thickBot="1" x14ac:dyDescent="0.25">
      <c r="A17" s="13">
        <v>5</v>
      </c>
      <c r="B17" s="22" t="s">
        <v>132</v>
      </c>
      <c r="C17" s="17">
        <f>'Биланс на успех - природа'!C17</f>
        <v>979222</v>
      </c>
      <c r="D17" s="17">
        <f>'Биланс на успех - природа'!D17</f>
        <v>829363.19765999983</v>
      </c>
      <c r="E17" s="16">
        <f>'Биланс на успех - природа'!E17</f>
        <v>84.696136081501422</v>
      </c>
      <c r="F17" s="4"/>
    </row>
    <row r="18" spans="1:6" ht="18" customHeight="1" thickTop="1" thickBot="1" x14ac:dyDescent="0.25">
      <c r="A18" s="13">
        <v>6</v>
      </c>
      <c r="B18" s="22" t="s">
        <v>133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-15105.406419999999</v>
      </c>
      <c r="D19" s="17">
        <f>'Биланс на успех - природа'!D19</f>
        <v>-1846.66416</v>
      </c>
      <c r="E19" s="16">
        <f>'Биланс на успех - природа'!E19</f>
        <v>0</v>
      </c>
      <c r="F19" s="4"/>
    </row>
    <row r="20" spans="1:6" ht="18" customHeight="1" thickTop="1" thickBot="1" x14ac:dyDescent="0.25">
      <c r="A20" s="13">
        <v>8</v>
      </c>
      <c r="B20" s="24" t="s">
        <v>134</v>
      </c>
      <c r="C20" s="15">
        <f>'Биланс на успех - природа'!C20</f>
        <v>1525710.50773</v>
      </c>
      <c r="D20" s="15">
        <f>'Биланс на успех - природа'!D20</f>
        <v>1924484.7199000004</v>
      </c>
      <c r="E20" s="15">
        <f>'Биланс на успех - природа'!E20</f>
        <v>126.13695128594935</v>
      </c>
      <c r="F20" s="4"/>
    </row>
    <row r="21" spans="1:6" ht="18" customHeight="1" thickTop="1" thickBot="1" x14ac:dyDescent="0.25">
      <c r="A21" s="13">
        <v>9</v>
      </c>
      <c r="B21" s="23" t="s">
        <v>121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25">
      <c r="A22" s="13">
        <v>10</v>
      </c>
      <c r="B22" s="23" t="s">
        <v>122</v>
      </c>
      <c r="C22" s="17">
        <f>'Биланс на успех - природа'!C22</f>
        <v>1305346.6092999999</v>
      </c>
      <c r="D22" s="17">
        <f>'Биланс на успех - природа'!D22</f>
        <v>1734084.5635100002</v>
      </c>
      <c r="E22" s="16">
        <f>'Биланс на успех - природа'!E22</f>
        <v>132.84475948038917</v>
      </c>
      <c r="F22" s="4"/>
    </row>
    <row r="23" spans="1:6" ht="18" customHeight="1" thickTop="1" thickBot="1" x14ac:dyDescent="0.25">
      <c r="A23" s="13">
        <v>11</v>
      </c>
      <c r="B23" s="23" t="s">
        <v>123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124</v>
      </c>
      <c r="C24" s="17">
        <f>'Биланс на успех - природа'!C24</f>
        <v>136380.48458000002</v>
      </c>
      <c r="D24" s="17">
        <f>'Биланс на успех - природа'!D24</f>
        <v>108088.43695</v>
      </c>
      <c r="E24" s="16">
        <f>'Биланс на успех - природа'!E24</f>
        <v>79.255061516221502</v>
      </c>
      <c r="F24" s="4"/>
    </row>
    <row r="25" spans="1:6" ht="18" customHeight="1" thickTop="1" thickBot="1" x14ac:dyDescent="0.25">
      <c r="A25" s="13">
        <v>13</v>
      </c>
      <c r="B25" s="23" t="s">
        <v>125</v>
      </c>
      <c r="C25" s="17">
        <f>'Биланс на успех - природа'!C25</f>
        <v>0</v>
      </c>
      <c r="D25" s="17">
        <f>'Биланс на успех - природа'!D25</f>
        <v>0</v>
      </c>
      <c r="E25" s="16">
        <f>'Биланс на успех - природа'!E25</f>
        <v>0</v>
      </c>
      <c r="F25" s="4"/>
    </row>
    <row r="26" spans="1:6" ht="18" customHeight="1" thickTop="1" thickBot="1" x14ac:dyDescent="0.25">
      <c r="A26" s="13">
        <v>14</v>
      </c>
      <c r="B26" s="23" t="s">
        <v>126</v>
      </c>
      <c r="C26" s="17">
        <f>'Биланс на успех - природа'!C26</f>
        <v>75003.345260000002</v>
      </c>
      <c r="D26" s="17">
        <f>'Биланс на успех - природа'!D26</f>
        <v>74972.794399999999</v>
      </c>
      <c r="E26" s="16">
        <f>'Биланс на успех - природа'!E26</f>
        <v>99.959267336817987</v>
      </c>
      <c r="F26" s="4"/>
    </row>
    <row r="27" spans="1:6" ht="14.25" customHeight="1" thickTop="1" thickBot="1" x14ac:dyDescent="0.25">
      <c r="A27" s="13">
        <v>15</v>
      </c>
      <c r="B27" s="22" t="s">
        <v>127</v>
      </c>
      <c r="C27" s="17">
        <f>'Биланс на успех - природа'!C27</f>
        <v>21644.78371</v>
      </c>
      <c r="D27" s="17">
        <f>'Биланс на успех - природа'!D27</f>
        <v>17356.538419999997</v>
      </c>
      <c r="E27" s="16">
        <f>'Биланс на успех - природа'!E27</f>
        <v>80.188088975826489</v>
      </c>
      <c r="F27" s="4"/>
    </row>
    <row r="28" spans="1:6" ht="18" customHeight="1" thickTop="1" thickBot="1" x14ac:dyDescent="0.25">
      <c r="A28" s="13">
        <v>16</v>
      </c>
      <c r="B28" s="23" t="s">
        <v>128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129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130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-12664.715120000001</v>
      </c>
      <c r="D31" s="17">
        <f>'Биланс на успех - природа'!D31</f>
        <v>-10017.613379999999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-63591.850799999898</v>
      </c>
      <c r="D32" s="19">
        <f>'Биланс на успех - природа'!D32</f>
        <v>151403.41915999958</v>
      </c>
      <c r="E32" s="19">
        <f>'Биланс на успех - природа'!E32</f>
        <v>0</v>
      </c>
      <c r="F32" s="4"/>
    </row>
    <row r="33" spans="1:6" ht="14.25" customHeight="1" thickTop="1" thickBot="1" x14ac:dyDescent="0.25">
      <c r="A33" s="13">
        <v>21</v>
      </c>
      <c r="B33" s="25" t="s">
        <v>110</v>
      </c>
      <c r="C33" s="19">
        <f>'Биланс на успех - природа'!C33</f>
        <v>80256.403690000006</v>
      </c>
      <c r="D33" s="19">
        <f>'Биланс на успех - природа'!D33</f>
        <v>5014.4486699999998</v>
      </c>
      <c r="E33" s="15">
        <f>'Биланс на успех - природа'!E33</f>
        <v>6.2480355952266562</v>
      </c>
      <c r="F33" s="4"/>
    </row>
    <row r="34" spans="1:6" ht="30" customHeight="1" thickTop="1" thickBot="1" x14ac:dyDescent="0.25">
      <c r="A34" s="13" t="s">
        <v>104</v>
      </c>
      <c r="B34" s="22" t="s">
        <v>56</v>
      </c>
      <c r="C34" s="17">
        <f>'Биланс на успех - природа'!C34</f>
        <v>80256.403690000006</v>
      </c>
      <c r="D34" s="17">
        <f>'Биланс на успех - природа'!D34</f>
        <v>5014.4486699999998</v>
      </c>
      <c r="E34" s="16">
        <f>'Биланс на успех - природа'!E34</f>
        <v>6.2480355952266562</v>
      </c>
      <c r="F34" s="4"/>
    </row>
    <row r="35" spans="1:6" ht="18.75" customHeight="1" thickTop="1" thickBot="1" x14ac:dyDescent="0.25">
      <c r="A35" s="13" t="s">
        <v>105</v>
      </c>
      <c r="B35" s="22" t="s">
        <v>111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106</v>
      </c>
      <c r="B36" s="22" t="s">
        <v>112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113</v>
      </c>
      <c r="C37" s="15">
        <f>'Биланс на успех - природа'!C37</f>
        <v>111457.75826999999</v>
      </c>
      <c r="D37" s="15">
        <f>'Биланс на успех - природа'!D37</f>
        <v>26607.396009999997</v>
      </c>
      <c r="E37" s="15">
        <f>'Биланс на успех - природа'!E37</f>
        <v>23.872179400508948</v>
      </c>
      <c r="F37" s="4"/>
    </row>
    <row r="38" spans="1:6" ht="18" customHeight="1" thickTop="1" thickBot="1" x14ac:dyDescent="0.25">
      <c r="A38" s="13" t="s">
        <v>107</v>
      </c>
      <c r="B38" s="22" t="s">
        <v>57</v>
      </c>
      <c r="C38" s="17">
        <f>'Биланс на успех - природа'!C38</f>
        <v>107801.49492</v>
      </c>
      <c r="D38" s="17">
        <f>'Биланс на успех - природа'!D38</f>
        <v>23730.983239999998</v>
      </c>
      <c r="E38" s="16">
        <f>'Биланс на успех - природа'!E38</f>
        <v>22.013593835234726</v>
      </c>
      <c r="F38" s="4"/>
    </row>
    <row r="39" spans="1:6" ht="18" customHeight="1" thickTop="1" thickBot="1" x14ac:dyDescent="0.25">
      <c r="A39" s="13" t="s">
        <v>108</v>
      </c>
      <c r="B39" s="22" t="s">
        <v>58</v>
      </c>
      <c r="C39" s="17">
        <f>'Биланс на успех - природа'!C39</f>
        <v>3656.2633500000002</v>
      </c>
      <c r="D39" s="17">
        <f>'Биланс на успех - природа'!D39</f>
        <v>2876.4127699999999</v>
      </c>
      <c r="E39" s="16">
        <f>'Биланс на успех - природа'!E39</f>
        <v>78.670831246332398</v>
      </c>
      <c r="F39" s="4"/>
    </row>
    <row r="40" spans="1:6" ht="18" customHeight="1" thickTop="1" thickBot="1" x14ac:dyDescent="0.25">
      <c r="A40" s="13" t="s">
        <v>109</v>
      </c>
      <c r="B40" s="22" t="s">
        <v>114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115</v>
      </c>
      <c r="C41" s="15">
        <f>'Биланс на успех - природа'!C41</f>
        <v>-94793.205379999883</v>
      </c>
      <c r="D41" s="15">
        <f>'Биланс на успех - природа'!D41</f>
        <v>129810.4718199996</v>
      </c>
      <c r="E41" s="15">
        <f>'Биланс на успех - природа'!E41</f>
        <v>0</v>
      </c>
      <c r="F41" s="4"/>
    </row>
    <row r="42" spans="1:6" ht="18" customHeight="1" thickTop="1" thickBot="1" x14ac:dyDescent="0.25">
      <c r="A42" s="13">
        <v>24</v>
      </c>
      <c r="B42" s="22" t="s">
        <v>116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-94793.205379999883</v>
      </c>
      <c r="D43" s="15">
        <f>'Биланс на успех - природа'!D43</f>
        <v>129810.4718199996</v>
      </c>
      <c r="E43" s="15">
        <f>'Биланс на успех - природа'!E43</f>
        <v>0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117</v>
      </c>
      <c r="C45" s="15">
        <f>'Биланс на успех - природа'!C45</f>
        <v>-94793.205379999883</v>
      </c>
      <c r="D45" s="15">
        <f>'Биланс на успех - природа'!D45</f>
        <v>129810.4718199996</v>
      </c>
      <c r="E45" s="15">
        <f>'Биланс на успех - природа'!E45</f>
        <v>0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118</v>
      </c>
      <c r="C47" s="15">
        <f>'Биланс на успех - природа'!C47</f>
        <v>-94793.205379999883</v>
      </c>
      <c r="D47" s="15">
        <f>'Биланс на успех - природа'!D47</f>
        <v>129810.4718199996</v>
      </c>
      <c r="E47" s="15">
        <f>'Биланс на успех - природа'!E47</f>
        <v>0</v>
      </c>
    </row>
    <row r="48" spans="1:6" ht="14.25" thickTop="1" thickBot="1" x14ac:dyDescent="0.25">
      <c r="A48" s="13">
        <v>30</v>
      </c>
      <c r="B48" s="22" t="s">
        <v>119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120</v>
      </c>
      <c r="C49" s="15">
        <f>'Биланс на успех - природа'!C49</f>
        <v>-94793.205379999883</v>
      </c>
      <c r="D49" s="15">
        <f>'Биланс на успех - природа'!D49</f>
        <v>129810.4718199996</v>
      </c>
      <c r="E49" s="15">
        <f>'Биланс на успех - природа'!E49</f>
        <v>0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Blazeva, Elena</cp:lastModifiedBy>
  <cp:lastPrinted>2018-05-11T10:23:58Z</cp:lastPrinted>
  <dcterms:created xsi:type="dcterms:W3CDTF">2008-02-12T15:15:13Z</dcterms:created>
  <dcterms:modified xsi:type="dcterms:W3CDTF">2021-04-21T09:33:55Z</dcterms:modified>
</cp:coreProperties>
</file>