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 Banjani\Desktop\"/>
    </mc:Choice>
  </mc:AlternateContent>
  <xr:revisionPtr revIDLastSave="0" documentId="13_ncr:1_{AB4B0ECD-66E2-49A3-9BEC-BCF286F1C5DA}" xr6:coauthVersionLast="47" xr6:coauthVersionMax="47" xr10:uidLastSave="{00000000-0000-0000-0000-000000000000}"/>
  <workbookProtection workbookPassword="B44F" lockStructure="1"/>
  <bookViews>
    <workbookView xWindow="-120" yWindow="-120" windowWidth="20730" windowHeight="11160" tabRatio="848" activeTab="1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E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7" i="22"/>
  <c r="E37" i="20" s="1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3" i="22"/>
  <c r="E33" i="20" s="1"/>
  <c r="D11" i="20" l="1"/>
  <c r="E20" i="22"/>
  <c r="E20" i="20" s="1"/>
  <c r="E12" i="22"/>
  <c r="E12" i="20" s="1"/>
  <c r="D12" i="20"/>
  <c r="E11" i="22" l="1"/>
  <c r="E11" i="20" s="1"/>
  <c r="C11" i="20"/>
  <c r="D32" i="20"/>
  <c r="D41" i="22"/>
  <c r="D43" i="22" l="1"/>
  <c r="D41" i="20"/>
  <c r="C32" i="20"/>
  <c r="E32" i="22"/>
  <c r="E32" i="20" s="1"/>
  <c r="C41" i="20" l="1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<sst xmlns="http://schemas.openxmlformats.org/spreadsheetml/2006/main" count="146" uniqueCount="139">
  <si>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</si>
  <si>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</si>
  <si>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</si>
  <si>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</si>
  <si>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</si>
  <si>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</si>
  <si>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</si>
  <si>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</si>
  <si>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</si>
  <si>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</si>
  <si>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</si>
  <si>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</si>
  <si>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</si>
  <si>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</si>
  <si>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</si>
  <si>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</si>
  <si>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</si>
  <si>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</si>
  <si>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</si>
  <si>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</si>
  <si>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</si>
  <si>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</si>
  <si>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</si>
  <si>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</si>
  <si>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</si>
  <si>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</si>
  <si>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</si>
  <si>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</si>
  <si>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</si>
  <si>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</si>
  <si>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</si>
  <si>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</si>
  <si>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</si>
  <si>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</si>
  <si>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</si>
  <si>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</si>
  <si>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</si>
  <si>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</si>
  <si>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</si>
  <si>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</si>
  <si>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</si>
  <si>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</si>
  <si>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</si>
  <si>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</si>
  <si>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</si>
  <si>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</si>
  <si>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</si>
  <si>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</si>
  <si>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</si>
  <si>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</si>
  <si>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</si>
  <si>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</si>
  <si>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</si>
  <si>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</si>
  <si>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</si>
  <si>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</si>
  <si>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</si>
  <si>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</si>
  <si>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</si>
  <si>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</si>
  <si>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</si>
  <si>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</si>
  <si>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</si>
  <si>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</si>
  <si>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</si>
  <si>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</si>
  <si>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</si>
  <si>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</si>
  <si>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</si>
  <si>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</si>
  <si>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</si>
  <si>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</si>
  <si>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</si>
  <si>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</si>
  <si>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</si>
  <si>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</si>
  <si>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</si>
  <si>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</si>
  <si>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</si>
  <si>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</si>
  <si>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</si>
  <si>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</si>
  <si>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</si>
  <si>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</si>
  <si>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</si>
  <si>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</si>
  <si>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</si>
  <si>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</si>
  <si>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</si>
  <si>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</si>
  <si>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</si>
  <si>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</si>
  <si>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</si>
  <si>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</si>
  <si>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</si>
  <si>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</si>
  <si>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</si>
  <si>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</si>
  <si>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</si>
  <si>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</si>
  <si>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</si>
  <si>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</si>
  <si>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</si>
  <si>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</si>
  <si>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</si>
  <si>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</si>
  <si>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</si>
  <si>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</si>
  <si>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</si>
  <si>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</si>
  <si>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</si>
  <si>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</si>
  <si>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</si>
  <si>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</si>
  <si>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</si>
  <si>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</si>
  <si>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</si>
  <si>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</si>
  <si>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</si>
  <si>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</si>
  <si>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</si>
  <si>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</si>
  <si>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</si>
  <si>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</si>
  <si>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</si>
  <si>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</si>
  <si>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</si>
  <si>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</si>
  <si>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</si>
  <si>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</si>
  <si>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</si>
  <si>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</si>
  <si>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</si>
  <si>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</si>
  <si>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</si>
  <si>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</si>
  <si>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</si>
  <si>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</si>
  <si>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Рудници Бањани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</si>
</sst>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5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3" fontId="5" fillId="4" borderId="2" xfId="3" applyNumberFormat="1" applyFill="1" applyBorder="1" applyAlignment="1" applyProtection="1">
      <alignment horizontal="right" vertical="center"/>
      <protection locked="0"/>
    </xf>
    <xf numFmtId="3" fontId="5" fillId="0" borderId="2" xfId="3" applyNumberFormat="1" applyBorder="1" applyAlignment="1" applyProtection="1">
      <alignment horizontal="center" vertical="center" wrapText="1"/>
      <protection locked="0"/>
    </xf>
    <xf numFmtId="3" fontId="3" fillId="0" borderId="2" xfId="3" applyNumberFormat="1" applyFont="1" applyBorder="1" applyAlignment="1" applyProtection="1">
      <alignment horizontal="right" vertical="center"/>
      <protection locked="0"/>
    </xf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13" workbookViewId="0">
      <selection activeCell="C19" sqref="C19:G19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3"/>
      <c r="B1" s="84"/>
      <c r="C1" s="84"/>
      <c r="D1" s="84"/>
      <c r="E1" s="84"/>
      <c r="F1" s="84"/>
      <c r="G1" s="84"/>
      <c r="H1" s="85"/>
      <c r="I1" s="86"/>
      <c r="J1" s="86"/>
      <c r="K1" s="86"/>
      <c r="L1" s="86"/>
      <c r="M1" s="86"/>
      <c r="N1" s="86"/>
      <c r="O1" s="86"/>
      <c r="P1" s="86"/>
      <c r="Q1" s="86"/>
      <c r="R1" s="86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2"/>
      <c r="K6" s="82"/>
      <c r="L6" s="82"/>
      <c r="M6" s="82"/>
      <c r="N6" s="82"/>
      <c r="O6" s="82"/>
      <c r="P6" s="82"/>
      <c r="Q6" s="82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2"/>
      <c r="K7" s="82"/>
      <c r="L7" s="82"/>
      <c r="M7" s="82"/>
      <c r="N7" s="82"/>
      <c r="O7" s="82"/>
      <c r="P7" s="82"/>
      <c r="Q7" s="82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2"/>
      <c r="K8" s="82"/>
      <c r="L8" s="82"/>
      <c r="M8" s="82"/>
      <c r="N8" s="82"/>
      <c r="O8" s="82"/>
      <c r="P8" s="82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7" t="s">
        <v>91</v>
      </c>
      <c r="B9" s="88"/>
      <c r="C9" s="88"/>
      <c r="D9" s="88"/>
      <c r="E9" s="88"/>
      <c r="F9" s="88"/>
      <c r="G9" s="88"/>
      <c r="H9" s="89"/>
      <c r="I9" s="60"/>
      <c r="J9" s="82"/>
      <c r="K9" s="82"/>
      <c r="L9" s="82"/>
      <c r="M9" s="82"/>
      <c r="N9" s="82"/>
      <c r="O9" s="82"/>
      <c r="P9" s="82"/>
      <c r="Q9" s="82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7"/>
      <c r="B10" s="88"/>
      <c r="C10" s="88"/>
      <c r="D10" s="88"/>
      <c r="E10" s="88"/>
      <c r="F10" s="88"/>
      <c r="G10" s="88"/>
      <c r="H10" s="89"/>
      <c r="J10" s="82"/>
      <c r="K10" s="82"/>
      <c r="L10" s="82"/>
      <c r="M10" s="82"/>
      <c r="N10" s="82"/>
      <c r="O10" s="82"/>
      <c r="P10" s="82"/>
      <c r="Q10" s="82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2"/>
      <c r="K11" s="82"/>
      <c r="L11" s="82"/>
      <c r="M11" s="82"/>
      <c r="N11" s="82"/>
      <c r="O11" s="82"/>
      <c r="P11" s="82"/>
      <c r="Q11" s="82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2"/>
      <c r="K12" s="82"/>
      <c r="L12" s="82"/>
      <c r="M12" s="82"/>
      <c r="N12" s="82"/>
      <c r="O12" s="82"/>
      <c r="P12" s="82"/>
      <c r="Q12" s="82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2"/>
      <c r="K13" s="82"/>
      <c r="L13" s="82"/>
      <c r="M13" s="82"/>
      <c r="N13" s="82"/>
      <c r="O13" s="82"/>
      <c r="P13" s="82"/>
      <c r="Q13" s="82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2"/>
      <c r="K14" s="82"/>
      <c r="L14" s="82"/>
      <c r="M14" s="82"/>
      <c r="N14" s="82"/>
      <c r="O14" s="82"/>
      <c r="P14" s="82"/>
      <c r="Q14" s="82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2"/>
      <c r="K15" s="82"/>
      <c r="L15" s="82"/>
      <c r="M15" s="82"/>
      <c r="N15" s="82"/>
      <c r="O15" s="82"/>
      <c r="P15" s="82"/>
      <c r="Q15" s="82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2"/>
      <c r="K16" s="82"/>
      <c r="L16" s="82"/>
      <c r="M16" s="82"/>
      <c r="N16" s="82"/>
      <c r="O16" s="82"/>
      <c r="P16" s="82"/>
      <c r="Q16" s="82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91" t="s">
        <v>138</v>
      </c>
      <c r="D18" s="92"/>
      <c r="E18" s="92"/>
      <c r="F18" s="92"/>
      <c r="G18" s="93"/>
      <c r="H18" s="55"/>
      <c r="I18" s="47"/>
      <c r="J18" s="94"/>
      <c r="K18" s="94"/>
      <c r="L18" s="94"/>
      <c r="M18" s="94"/>
      <c r="N18" s="94"/>
      <c r="O18" s="94"/>
      <c r="P18" s="94"/>
      <c r="Q18" s="9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98">
        <v>4221931</v>
      </c>
      <c r="D19" s="99"/>
      <c r="E19" s="99"/>
      <c r="F19" s="99"/>
      <c r="G19" s="100"/>
      <c r="H19" s="51"/>
      <c r="I19" s="47"/>
      <c r="J19" s="97"/>
      <c r="K19" s="97"/>
      <c r="L19" s="97"/>
      <c r="M19" s="97"/>
      <c r="N19" s="97"/>
      <c r="O19" s="97"/>
      <c r="P19" s="97"/>
      <c r="Q19" s="97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97"/>
      <c r="K21" s="97"/>
      <c r="L21" s="97"/>
      <c r="M21" s="97"/>
      <c r="N21" s="97"/>
      <c r="O21" s="97"/>
      <c r="P21" s="97"/>
      <c r="Q21" s="97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87</v>
      </c>
      <c r="D22" s="67"/>
      <c r="E22" s="67"/>
      <c r="F22" s="67"/>
      <c r="G22" s="68"/>
      <c r="H22" s="51"/>
      <c r="J22" s="97"/>
      <c r="K22" s="97"/>
      <c r="L22" s="97"/>
      <c r="M22" s="97"/>
      <c r="N22" s="97"/>
      <c r="O22" s="97"/>
      <c r="P22" s="97"/>
      <c r="Q22" s="97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2022</v>
      </c>
      <c r="D23" s="67"/>
      <c r="E23" s="67"/>
      <c r="F23" s="67"/>
      <c r="G23" s="68"/>
      <c r="H23" s="51"/>
      <c r="J23" s="97"/>
      <c r="K23" s="97"/>
      <c r="L23" s="97"/>
      <c r="M23" s="97"/>
      <c r="N23" s="97"/>
      <c r="O23" s="97"/>
      <c r="P23" s="97"/>
      <c r="Q23" s="97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7"/>
      <c r="K24" s="97"/>
      <c r="L24" s="97"/>
      <c r="M24" s="97"/>
      <c r="N24" s="97"/>
      <c r="O24" s="97"/>
      <c r="P24" s="97"/>
      <c r="Q24" s="97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4"/>
      <c r="K25" s="94"/>
      <c r="L25" s="94"/>
      <c r="M25" s="94"/>
      <c r="N25" s="94"/>
      <c r="O25" s="94"/>
      <c r="P25" s="94"/>
      <c r="Q25" s="9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7"/>
      <c r="K26" s="97"/>
      <c r="L26" s="97"/>
      <c r="M26" s="97"/>
      <c r="N26" s="97"/>
      <c r="O26" s="97"/>
      <c r="P26" s="97"/>
      <c r="Q26" s="97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97"/>
      <c r="K27" s="97"/>
      <c r="L27" s="97"/>
      <c r="M27" s="97"/>
      <c r="N27" s="97"/>
      <c r="O27" s="97"/>
      <c r="P27" s="97"/>
      <c r="Q27" s="97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5"/>
      <c r="C28" s="95"/>
      <c r="D28" s="95"/>
      <c r="E28" s="95"/>
      <c r="F28" s="95"/>
      <c r="G28" s="95"/>
      <c r="H28" s="96"/>
      <c r="J28" s="97"/>
      <c r="K28" s="97"/>
      <c r="L28" s="97"/>
      <c r="M28" s="97"/>
      <c r="N28" s="97"/>
      <c r="O28" s="97"/>
      <c r="P28" s="97"/>
      <c r="Q28" s="97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5"/>
      <c r="C29" s="95"/>
      <c r="D29" s="95"/>
      <c r="E29" s="95"/>
      <c r="F29" s="95"/>
      <c r="G29" s="95"/>
      <c r="H29" s="96"/>
      <c r="J29" s="97"/>
      <c r="K29" s="97"/>
      <c r="L29" s="97"/>
      <c r="M29" s="97"/>
      <c r="N29" s="97"/>
      <c r="O29" s="97"/>
      <c r="P29" s="97"/>
      <c r="Q29" s="97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102" t="s">
        <v>99</v>
      </c>
      <c r="C30" s="102"/>
      <c r="D30" s="102"/>
      <c r="E30" s="102"/>
      <c r="F30" s="102"/>
      <c r="G30" s="102"/>
      <c r="H30" s="103"/>
      <c r="J30" s="101"/>
      <c r="K30" s="101"/>
      <c r="L30" s="101"/>
      <c r="M30" s="101"/>
      <c r="N30" s="101"/>
      <c r="O30" s="101"/>
      <c r="P30" s="101"/>
      <c r="Q30" s="101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5"/>
      <c r="C31" s="95"/>
      <c r="D31" s="95"/>
      <c r="E31" s="95"/>
      <c r="F31" s="95"/>
      <c r="G31" s="95"/>
      <c r="H31" s="96"/>
      <c r="J31" s="101"/>
      <c r="K31" s="101"/>
      <c r="L31" s="101"/>
      <c r="M31" s="101"/>
      <c r="N31" s="101"/>
      <c r="O31" s="101"/>
      <c r="P31" s="101"/>
      <c r="Q31" s="101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5"/>
      <c r="C32" s="95"/>
      <c r="D32" s="95"/>
      <c r="E32" s="95"/>
      <c r="F32" s="95"/>
      <c r="G32" s="95"/>
      <c r="H32" s="96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101"/>
      <c r="K33" s="101"/>
      <c r="L33" s="101"/>
      <c r="M33" s="101"/>
      <c r="N33" s="101"/>
      <c r="O33" s="101"/>
      <c r="P33" s="101"/>
      <c r="Q33" s="101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101"/>
      <c r="K34" s="101"/>
      <c r="L34" s="101"/>
      <c r="M34" s="101"/>
      <c r="N34" s="101"/>
      <c r="O34" s="101"/>
      <c r="P34" s="101"/>
      <c r="Q34" s="101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101"/>
      <c r="K35" s="101"/>
      <c r="L35" s="101"/>
      <c r="M35" s="101"/>
      <c r="N35" s="101"/>
      <c r="O35" s="101"/>
      <c r="P35" s="101"/>
      <c r="Q35" s="101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101"/>
      <c r="K36" s="101"/>
      <c r="L36" s="101"/>
      <c r="M36" s="101"/>
      <c r="N36" s="101"/>
      <c r="O36" s="101"/>
      <c r="P36" s="101"/>
      <c r="Q36" s="101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101"/>
      <c r="K37" s="101"/>
      <c r="L37" s="101"/>
      <c r="M37" s="101"/>
      <c r="N37" s="101"/>
      <c r="O37" s="101"/>
      <c r="P37" s="101"/>
      <c r="Q37" s="101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101"/>
      <c r="K38" s="101"/>
      <c r="L38" s="101"/>
      <c r="M38" s="101"/>
      <c r="N38" s="101"/>
      <c r="O38" s="101"/>
      <c r="P38" s="101"/>
      <c r="Q38" s="101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101"/>
      <c r="K39" s="101"/>
      <c r="L39" s="101"/>
      <c r="M39" s="101"/>
      <c r="N39" s="101"/>
      <c r="O39" s="101"/>
      <c r="P39" s="101"/>
      <c r="Q39" s="101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101"/>
      <c r="K40" s="101"/>
      <c r="L40" s="101"/>
      <c r="M40" s="101"/>
      <c r="N40" s="101"/>
      <c r="O40" s="101"/>
      <c r="P40" s="101"/>
      <c r="Q40" s="101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topLeftCell="A27" zoomScale="120" zoomScaleNormal="120" workbookViewId="0">
      <selection activeCell="D45" sqref="D45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4" t="str">
        <f>'ФИ-Почетна'!$C$18</f>
        <v>Рудници Бањани АД Скопје</v>
      </c>
      <c r="D1" s="104"/>
      <c r="E1" s="104"/>
    </row>
    <row r="2" spans="1:7" ht="12.75" customHeight="1" x14ac:dyDescent="0.2">
      <c r="A2" s="37"/>
      <c r="B2" s="38" t="s">
        <v>100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8" t="s">
        <v>19</v>
      </c>
      <c r="C6" s="108"/>
      <c r="D6" s="108"/>
      <c r="E6" s="43"/>
    </row>
    <row r="7" spans="1:7" ht="12.75" customHeight="1" x14ac:dyDescent="0.2">
      <c r="A7" s="37"/>
      <c r="B7" s="109" t="s">
        <v>137</v>
      </c>
      <c r="C7" s="109"/>
      <c r="D7" s="109"/>
      <c r="E7" s="43"/>
    </row>
    <row r="8" spans="1:7" ht="13.5" thickBot="1" x14ac:dyDescent="0.25">
      <c r="A8" s="37"/>
      <c r="B8" s="37"/>
      <c r="C8" s="105" t="s">
        <v>24</v>
      </c>
      <c r="D8" s="105"/>
      <c r="E8" s="105"/>
    </row>
    <row r="9" spans="1:7" ht="30" customHeight="1" thickTop="1" thickBot="1" x14ac:dyDescent="0.25">
      <c r="A9" s="106" t="s">
        <v>23</v>
      </c>
      <c r="B9" s="107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6"/>
      <c r="B10" s="107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v>12407</v>
      </c>
      <c r="D11" s="15">
        <v>16370</v>
      </c>
      <c r="E11" s="15">
        <f>IF(C11&lt;=0,0,D11/C11*100)</f>
        <v>131.94164584508746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v>10630</v>
      </c>
      <c r="D12" s="15">
        <v>15154</v>
      </c>
      <c r="E12" s="15">
        <f t="shared" ref="E12:E49" si="0">IF(C12&lt;=0,0,D12/C12*100)</f>
        <v>142.5587958607714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79">
        <v>10548</v>
      </c>
      <c r="D13" s="17">
        <v>14939</v>
      </c>
      <c r="E13" s="16">
        <f t="shared" si="0"/>
        <v>141.62874478574136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79">
        <v>82</v>
      </c>
      <c r="D14" s="17">
        <v>215</v>
      </c>
      <c r="E14" s="16">
        <f t="shared" si="0"/>
        <v>262.19512195121951</v>
      </c>
      <c r="G14" s="36"/>
    </row>
    <row r="15" spans="1:7" ht="14.25" thickTop="1" thickBot="1" x14ac:dyDescent="0.25">
      <c r="A15" s="13">
        <v>3</v>
      </c>
      <c r="B15" s="22" t="s">
        <v>11</v>
      </c>
      <c r="C15" s="80"/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79">
        <v>7785</v>
      </c>
      <c r="D16" s="17">
        <v>6048</v>
      </c>
      <c r="E16" s="16">
        <f t="shared" si="0"/>
        <v>77.687861271676297</v>
      </c>
      <c r="G16" s="36"/>
    </row>
    <row r="17" spans="1:7" ht="27" thickTop="1" thickBot="1" x14ac:dyDescent="0.25">
      <c r="A17" s="13">
        <v>5</v>
      </c>
      <c r="B17" s="22" t="s">
        <v>60</v>
      </c>
      <c r="C17" s="79">
        <v>9562</v>
      </c>
      <c r="D17" s="17">
        <v>7249</v>
      </c>
      <c r="E17" s="16">
        <f t="shared" si="0"/>
        <v>75.810499895419369</v>
      </c>
      <c r="G17" s="36"/>
    </row>
    <row r="18" spans="1:7" ht="14.25" thickTop="1" thickBot="1" x14ac:dyDescent="0.25">
      <c r="A18" s="13">
        <v>6</v>
      </c>
      <c r="B18" s="22" t="s">
        <v>61</v>
      </c>
      <c r="C18" s="79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79">
        <v>0</v>
      </c>
      <c r="D19" s="17">
        <v>15</v>
      </c>
      <c r="E19" s="16">
        <f t="shared" si="0"/>
        <v>0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13396</v>
      </c>
      <c r="D20" s="15">
        <v>13850</v>
      </c>
      <c r="E20" s="15">
        <f t="shared" si="0"/>
        <v>103.38907136458644</v>
      </c>
      <c r="G20" s="36"/>
    </row>
    <row r="21" spans="1:7" ht="14.25" thickTop="1" thickBot="1" x14ac:dyDescent="0.25">
      <c r="A21" s="13">
        <v>9</v>
      </c>
      <c r="B21" s="23" t="s">
        <v>48</v>
      </c>
      <c r="C21" s="79">
        <v>181</v>
      </c>
      <c r="D21" s="17">
        <v>131</v>
      </c>
      <c r="E21" s="16">
        <f t="shared" si="0"/>
        <v>72.375690607734811</v>
      </c>
      <c r="G21" s="36"/>
    </row>
    <row r="22" spans="1:7" ht="14.25" thickTop="1" thickBot="1" x14ac:dyDescent="0.25">
      <c r="A22" s="13">
        <v>10</v>
      </c>
      <c r="B22" s="23" t="s">
        <v>63</v>
      </c>
      <c r="C22" s="79">
        <v>2902</v>
      </c>
      <c r="D22" s="17">
        <v>2319</v>
      </c>
      <c r="E22" s="16">
        <f t="shared" si="0"/>
        <v>79.910406616126807</v>
      </c>
      <c r="G22" s="36"/>
    </row>
    <row r="23" spans="1:7" ht="27" thickTop="1" thickBot="1" x14ac:dyDescent="0.25">
      <c r="A23" s="13">
        <v>11</v>
      </c>
      <c r="B23" s="23" t="s">
        <v>64</v>
      </c>
      <c r="C23" s="79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65</v>
      </c>
      <c r="C24" s="79">
        <v>2181</v>
      </c>
      <c r="D24" s="17">
        <v>2769</v>
      </c>
      <c r="E24" s="16">
        <f t="shared" si="0"/>
        <v>126.96011004126548</v>
      </c>
      <c r="G24" s="36"/>
    </row>
    <row r="25" spans="1:7" ht="14.25" thickTop="1" thickBot="1" x14ac:dyDescent="0.25">
      <c r="A25" s="13">
        <v>13</v>
      </c>
      <c r="B25" s="23" t="s">
        <v>66</v>
      </c>
      <c r="C25" s="79">
        <v>639</v>
      </c>
      <c r="D25" s="17">
        <v>669</v>
      </c>
      <c r="E25" s="16">
        <f t="shared" si="0"/>
        <v>104.69483568075117</v>
      </c>
      <c r="G25" s="36"/>
    </row>
    <row r="26" spans="1:7" ht="14.25" thickTop="1" thickBot="1" x14ac:dyDescent="0.25">
      <c r="A26" s="13">
        <v>14</v>
      </c>
      <c r="B26" s="23" t="s">
        <v>2</v>
      </c>
      <c r="C26" s="79">
        <v>6059</v>
      </c>
      <c r="D26" s="17">
        <v>6198</v>
      </c>
      <c r="E26" s="16">
        <f t="shared" si="0"/>
        <v>102.29410793860374</v>
      </c>
      <c r="G26" s="36"/>
    </row>
    <row r="27" spans="1:7" ht="14.25" thickTop="1" thickBot="1" x14ac:dyDescent="0.25">
      <c r="A27" s="13">
        <v>15</v>
      </c>
      <c r="B27" s="22" t="s">
        <v>67</v>
      </c>
      <c r="C27" s="79">
        <v>1434</v>
      </c>
      <c r="D27" s="17">
        <v>1760</v>
      </c>
      <c r="E27" s="16">
        <f t="shared" si="0"/>
        <v>122.73361227336123</v>
      </c>
      <c r="G27" s="36"/>
    </row>
    <row r="28" spans="1:7" ht="14.25" thickTop="1" thickBot="1" x14ac:dyDescent="0.25">
      <c r="A28" s="13">
        <v>16</v>
      </c>
      <c r="B28" s="23" t="s">
        <v>68</v>
      </c>
      <c r="C28" s="79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79"/>
      <c r="D29" s="17">
        <v>4</v>
      </c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79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79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81">
        <v>-989</v>
      </c>
      <c r="D32" s="19">
        <v>2520</v>
      </c>
      <c r="E32" s="19">
        <f t="shared" si="0"/>
        <v>0</v>
      </c>
      <c r="G32" s="36"/>
    </row>
    <row r="33" spans="1:7" ht="14.25" thickTop="1" thickBot="1" x14ac:dyDescent="0.25">
      <c r="A33" s="13">
        <v>21</v>
      </c>
      <c r="B33" s="25" t="s">
        <v>3</v>
      </c>
      <c r="C33" s="81">
        <v>32</v>
      </c>
      <c r="D33" s="19">
        <v>17</v>
      </c>
      <c r="E33" s="15">
        <f t="shared" si="0"/>
        <v>53.125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79">
        <v>32</v>
      </c>
      <c r="D34" s="17">
        <v>17</v>
      </c>
      <c r="E34" s="16">
        <f t="shared" si="0"/>
        <v>53.125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79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79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v>0</v>
      </c>
      <c r="D37" s="15">
        <f>D38+D39+D40</f>
        <v>0</v>
      </c>
      <c r="E37" s="15">
        <f t="shared" si="0"/>
        <v>0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79"/>
      <c r="D38" s="17"/>
      <c r="E38" s="16">
        <f t="shared" si="0"/>
        <v>0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79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79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v>-957</v>
      </c>
      <c r="D41" s="15">
        <f>D32+D33-D37</f>
        <v>2537</v>
      </c>
      <c r="E41" s="15">
        <f t="shared" si="0"/>
        <v>0</v>
      </c>
      <c r="G41" s="36"/>
    </row>
    <row r="42" spans="1:7" ht="14.25" thickTop="1" thickBot="1" x14ac:dyDescent="0.25">
      <c r="A42" s="13">
        <v>24</v>
      </c>
      <c r="B42" s="22" t="s">
        <v>73</v>
      </c>
      <c r="C42" s="79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v>-957</v>
      </c>
      <c r="D43" s="15">
        <f>D41+D42</f>
        <v>2537</v>
      </c>
      <c r="E43" s="15">
        <f t="shared" si="0"/>
        <v>0</v>
      </c>
    </row>
    <row r="44" spans="1:7" ht="14.25" thickTop="1" thickBot="1" x14ac:dyDescent="0.25">
      <c r="A44" s="13">
        <v>26</v>
      </c>
      <c r="B44" s="23" t="s">
        <v>5</v>
      </c>
      <c r="C44" s="79"/>
      <c r="D44" s="17">
        <v>93</v>
      </c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v>-957</v>
      </c>
      <c r="D45" s="15">
        <f>D43-D44</f>
        <v>2444</v>
      </c>
      <c r="E45" s="15">
        <f t="shared" si="0"/>
        <v>0</v>
      </c>
    </row>
    <row r="46" spans="1:7" ht="14.25" thickTop="1" thickBot="1" x14ac:dyDescent="0.25">
      <c r="A46" s="13">
        <v>28</v>
      </c>
      <c r="B46" s="25" t="s">
        <v>6</v>
      </c>
      <c r="C46" s="79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v>-957</v>
      </c>
      <c r="D47" s="15">
        <f>D45-D46</f>
        <v>2444</v>
      </c>
      <c r="E47" s="15">
        <f t="shared" si="0"/>
        <v>0</v>
      </c>
    </row>
    <row r="48" spans="1:7" ht="14.25" thickTop="1" thickBot="1" x14ac:dyDescent="0.25">
      <c r="A48" s="13">
        <v>30</v>
      </c>
      <c r="B48" s="22" t="s">
        <v>76</v>
      </c>
      <c r="C48" s="79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v>-957</v>
      </c>
      <c r="D49" s="15">
        <f>D45+D48</f>
        <v>2444</v>
      </c>
      <c r="E49" s="15">
        <f t="shared" si="0"/>
        <v>0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3" t="str">
        <f>'ФИ-Почетна'!$C$18</f>
        <v>Рудници Бањани АД Скопје</v>
      </c>
      <c r="D2" s="114"/>
      <c r="E2" s="114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103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12" t="s">
        <v>27</v>
      </c>
      <c r="C6" s="112"/>
      <c r="D6" s="112"/>
      <c r="E6" s="112"/>
    </row>
    <row r="7" spans="1:6" x14ac:dyDescent="0.2">
      <c r="A7" s="2"/>
      <c r="B7" s="112"/>
      <c r="C7" s="112"/>
      <c r="D7" s="112"/>
      <c r="E7" s="112"/>
    </row>
    <row r="8" spans="1:6" s="7" customFormat="1" ht="15" customHeight="1" thickBot="1" x14ac:dyDescent="0.25">
      <c r="A8" s="5"/>
      <c r="B8" s="6"/>
      <c r="C8" s="111" t="s">
        <v>34</v>
      </c>
      <c r="D8" s="111"/>
      <c r="E8" s="111"/>
    </row>
    <row r="9" spans="1:6" s="8" customFormat="1" ht="25.5" customHeight="1" thickTop="1" thickBot="1" x14ac:dyDescent="0.25">
      <c r="A9" s="110"/>
      <c r="B9" s="110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10"/>
      <c r="B10" s="110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12407</v>
      </c>
      <c r="D11" s="15">
        <f>'Биланс на успех - природа'!D11</f>
        <v>16370</v>
      </c>
      <c r="E11" s="15">
        <f>'Биланс на успех - природа'!E11</f>
        <v>131.94164584508746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10630</v>
      </c>
      <c r="D12" s="15">
        <f>'Биланс на успех - природа'!D12</f>
        <v>15154</v>
      </c>
      <c r="E12" s="15">
        <f>'Биланс на успех - природа'!E12</f>
        <v>142.5587958607714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10548</v>
      </c>
      <c r="D13" s="17">
        <f>'Биланс на успех - природа'!D13</f>
        <v>14939</v>
      </c>
      <c r="E13" s="16">
        <f>'Биланс на успех - природа'!E13</f>
        <v>141.62874478574136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82</v>
      </c>
      <c r="D14" s="17">
        <f>'Биланс на успех - природа'!D14</f>
        <v>215</v>
      </c>
      <c r="E14" s="16">
        <f>'Биланс на успех - природа'!E14</f>
        <v>262.19512195121951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>
        <f>'Биланс на успех - природа'!C15</f>
        <v>0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7785</v>
      </c>
      <c r="D16" s="17">
        <f>'Биланс на успех - природа'!D16</f>
        <v>6048</v>
      </c>
      <c r="E16" s="16">
        <f>'Биланс на успех - природа'!E16</f>
        <v>77.687861271676297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9562</v>
      </c>
      <c r="D17" s="17">
        <f>'Биланс на успех - природа'!D17</f>
        <v>7249</v>
      </c>
      <c r="E17" s="16">
        <f>'Биланс на успех - природа'!E17</f>
        <v>75.810499895419369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0</v>
      </c>
      <c r="D19" s="17">
        <f>'Биланс на успех - природа'!D19</f>
        <v>15</v>
      </c>
      <c r="E19" s="16">
        <f>'Биланс на успех - природа'!E19</f>
        <v>0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13396</v>
      </c>
      <c r="D20" s="15">
        <f>'Биланс на успех - природа'!D20</f>
        <v>13850</v>
      </c>
      <c r="E20" s="15">
        <f>'Биланс на успех - природа'!E20</f>
        <v>103.38907136458644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181</v>
      </c>
      <c r="D21" s="17">
        <f>'Биланс на успех - природа'!D21</f>
        <v>131</v>
      </c>
      <c r="E21" s="16">
        <f>'Биланс на успех - природа'!E21</f>
        <v>72.375690607734811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2902</v>
      </c>
      <c r="D22" s="17">
        <f>'Биланс на успех - природа'!D22</f>
        <v>2319</v>
      </c>
      <c r="E22" s="16">
        <f>'Биланс на успех - природа'!E22</f>
        <v>79.910406616126807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2181</v>
      </c>
      <c r="D24" s="17">
        <f>'Биланс на успех - природа'!D24</f>
        <v>2769</v>
      </c>
      <c r="E24" s="16">
        <f>'Биланс на успех - природа'!E24</f>
        <v>126.96011004126548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639</v>
      </c>
      <c r="D25" s="17">
        <f>'Биланс на успех - природа'!D25</f>
        <v>669</v>
      </c>
      <c r="E25" s="16">
        <f>'Биланс на успех - природа'!E25</f>
        <v>104.69483568075117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6059</v>
      </c>
      <c r="D26" s="17">
        <f>'Биланс на успех - природа'!D26</f>
        <v>6198</v>
      </c>
      <c r="E26" s="16">
        <f>'Биланс на успех - природа'!E26</f>
        <v>102.29410793860374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1434</v>
      </c>
      <c r="D27" s="17">
        <f>'Биланс на успех - природа'!D27</f>
        <v>1760</v>
      </c>
      <c r="E27" s="16">
        <f>'Биланс на успех - природа'!E27</f>
        <v>122.73361227336123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4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-989</v>
      </c>
      <c r="D32" s="19">
        <f>'Биланс на успех - природа'!D32</f>
        <v>2520</v>
      </c>
      <c r="E32" s="19">
        <f>'Биланс на успех - природа'!E32</f>
        <v>0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32</v>
      </c>
      <c r="D33" s="19">
        <f>'Биланс на успех - природа'!D33</f>
        <v>17</v>
      </c>
      <c r="E33" s="15">
        <f>'Биланс на успех - природа'!E33</f>
        <v>53.125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32</v>
      </c>
      <c r="D34" s="17">
        <f>'Биланс на успех - природа'!D34</f>
        <v>17</v>
      </c>
      <c r="E34" s="16">
        <f>'Биланс на успех - природа'!E34</f>
        <v>53.125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0</v>
      </c>
      <c r="D37" s="15">
        <f>'Биланс на успех - природа'!D37</f>
        <v>0</v>
      </c>
      <c r="E37" s="15">
        <f>'Биланс на успех - природа'!E37</f>
        <v>0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0</v>
      </c>
      <c r="D38" s="17">
        <f>'Биланс на успех - природа'!D38</f>
        <v>0</v>
      </c>
      <c r="E38" s="16">
        <f>'Биланс на успех - природа'!E38</f>
        <v>0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-957</v>
      </c>
      <c r="D41" s="15">
        <f>'Биланс на успех - природа'!D41</f>
        <v>2537</v>
      </c>
      <c r="E41" s="15">
        <f>'Биланс на успех - природа'!E41</f>
        <v>0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-957</v>
      </c>
      <c r="D43" s="15">
        <f>'Биланс на успех - природа'!D43</f>
        <v>2537</v>
      </c>
      <c r="E43" s="15">
        <f>'Биланс на успех - природа'!E43</f>
        <v>0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93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-957</v>
      </c>
      <c r="D45" s="15">
        <f>'Биланс на успех - природа'!D45</f>
        <v>2444</v>
      </c>
      <c r="E45" s="15">
        <f>'Биланс на успех - природа'!E45</f>
        <v>0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-957</v>
      </c>
      <c r="D47" s="15">
        <f>'Биланс на успех - природа'!D47</f>
        <v>2444</v>
      </c>
      <c r="E47" s="15">
        <f>'Биланс на успех - природа'!E47</f>
        <v>0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-957</v>
      </c>
      <c r="D49" s="15">
        <f>'Биланс на успех - природа'!D49</f>
        <v>2444</v>
      </c>
      <c r="E49" s="15">
        <f>'Биланс на успех - природа'!E49</f>
        <v>0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R. Banjani</cp:lastModifiedBy>
  <cp:lastPrinted>2022-04-26T11:44:14Z</cp:lastPrinted>
  <dcterms:created xsi:type="dcterms:W3CDTF">2008-02-12T15:15:13Z</dcterms:created>
  <dcterms:modified xsi:type="dcterms:W3CDTF">2022-04-26T11:44:53Z</dcterms:modified>
</cp:coreProperties>
</file>