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0730" windowHeight="1176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22" l="1"/>
  <c r="C33" i="22"/>
  <c r="C20" i="22"/>
  <c r="C12" i="22"/>
  <c r="C11" i="22" s="1"/>
  <c r="C32" i="22" l="1"/>
  <c r="C41" i="22" s="1"/>
  <c r="C43" i="22" s="1"/>
  <c r="C45" i="22" s="1"/>
  <c r="C47" i="22" s="1"/>
  <c r="C49" i="22" l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7" i="22"/>
  <c r="E37" i="20" s="1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0"/>
  <c r="E33" i="22"/>
  <c r="E33" i="20" s="1"/>
  <c r="D32" i="22" l="1"/>
  <c r="D11" i="20"/>
  <c r="E20" i="22"/>
  <c r="E20" i="20" s="1"/>
  <c r="E12" i="22"/>
  <c r="E12" i="20" s="1"/>
  <c r="D12" i="20"/>
  <c r="E11" i="22" l="1"/>
  <c r="E11" i="20" s="1"/>
  <c r="C11" i="20"/>
  <c r="D32" i="20"/>
  <c r="D41" i="22"/>
  <c r="D43" i="22" l="1"/>
  <c r="D41" i="20"/>
  <c r="C32" i="20"/>
  <c r="E32" i="22"/>
  <c r="E32" i="20" s="1"/>
  <c r="C41" i="20" l="1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<sst xmlns="http://schemas.openxmlformats.org/spreadsheetml/2006/main" count="147" uniqueCount="139">
  <si>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</si>
  <si>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</si>
  <si>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</si>
  <si>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</si>
  <si>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</si>
  <si>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</si>
  <si>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</si>
  <si>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</si>
  <si>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</si>
  <si>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</si>
  <si>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</si>
  <si>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</si>
  <si>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</si>
  <si>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</si>
  <si>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</si>
  <si>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</si>
  <si>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</si>
  <si>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</si>
  <si>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</si>
  <si>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</si>
  <si>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</si>
  <si>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</si>
  <si>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</si>
  <si>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</si>
  <si>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</si>
  <si>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</si>
  <si>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</si>
  <si>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</si>
  <si>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</si>
  <si>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</si>
  <si>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</si>
  <si>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</si>
  <si>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</si>
  <si>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</si>
  <si>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</si>
  <si>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</si>
  <si>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</si>
  <si>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</si>
  <si>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</si>
  <si>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</si>
  <si>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</si>
  <si>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</si>
  <si>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</si>
  <si>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</si>
  <si>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</si>
  <si>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</si>
  <si>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</si>
  <si>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</si>
  <si>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</si>
  <si>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</si>
  <si>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</si>
  <si>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</si>
  <si>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</si>
  <si>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</si>
  <si>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</si>
  <si>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</si>
  <si>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</si>
  <si>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</si>
  <si>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</si>
  <si>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</si>
  <si>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</si>
  <si>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</si>
  <si>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</si>
  <si>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</si>
  <si>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</si>
  <si>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</si>
  <si>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</si>
  <si>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</si>
  <si>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</si>
  <si>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</si>
  <si>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</si>
  <si>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</si>
  <si>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</si>
  <si>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</si>
  <si>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</si>
  <si>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</si>
  <si>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</si>
  <si>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</si>
  <si>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</si>
  <si>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</si>
  <si>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</si>
  <si>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</si>
  <si>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</si>
  <si>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</si>
  <si>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</si>
  <si>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</si>
  <si>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</si>
  <si>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</si>
  <si>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</si>
  <si>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</si>
  <si>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</si>
  <si>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</si>
  <si>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</si>
  <si>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</si>
  <si>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</si>
  <si>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</si>
  <si>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</si>
  <si>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</si>
  <si>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</si>
  <si>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</si>
  <si>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</si>
  <si>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</si>
  <si>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</si>
  <si>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</si>
  <si>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</si>
  <si>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</si>
  <si>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</si>
  <si>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</si>
  <si>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</si>
  <si>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</si>
  <si>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</si>
  <si>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</si>
  <si>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</si>
  <si>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</si>
  <si>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</si>
  <si>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</si>
  <si>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</si>
  <si>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</si>
  <si>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</si>
  <si>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</si>
  <si>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</si>
  <si>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</si>
  <si>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</si>
  <si>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</si>
  <si>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</si>
  <si>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</si>
  <si>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</si>
  <si>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</si>
  <si>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</si>
  <si>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</si>
  <si>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</si>
  <si>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</si>
  <si>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</si>
  <si>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</si>
  <si>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</si>
  <si>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</si>
  <si>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</si>
  <si>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</si>
  <si>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РЕПЛЕК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</si>
</sst>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0" workbookViewId="0">
      <selection activeCell="C22" sqref="C22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91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88" t="s">
        <v>138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95">
        <v>4069927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41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89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2022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99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120" zoomScaleNormal="120" workbookViewId="0">
      <selection activeCell="D34" sqref="D34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1" t="str">
        <f>'ФИ-Почетна'!$C$18</f>
        <v>РЕПЛЕК АД СКОПЈЕ</v>
      </c>
      <c r="D1" s="101"/>
      <c r="E1" s="101"/>
    </row>
    <row r="2" spans="1:7" ht="12.75" customHeight="1" x14ac:dyDescent="0.2">
      <c r="A2" s="37"/>
      <c r="B2" s="38" t="s">
        <v>100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2022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да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137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902312.86300000001</v>
      </c>
      <c r="D11" s="15">
        <f>D12+D18+D19</f>
        <v>904790.62099999993</v>
      </c>
      <c r="E11" s="15">
        <f>IF(C11&lt;=0,0,D11/C11*100)</f>
        <v>100.27460076228569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883876.62300000002</v>
      </c>
      <c r="D12" s="15">
        <f>SUM(D13:D14)</f>
        <v>874093.74399999995</v>
      </c>
      <c r="E12" s="15">
        <f t="shared" ref="E12:E49" si="0">IF(C12&lt;=0,0,D12/C12*100)</f>
        <v>98.893185005075068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326079.30099999998</v>
      </c>
      <c r="D13" s="17">
        <v>295503.55</v>
      </c>
      <c r="E13" s="16">
        <f t="shared" si="0"/>
        <v>90.623216221872354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557797.32200000004</v>
      </c>
      <c r="D14" s="17">
        <v>578590.19400000002</v>
      </c>
      <c r="E14" s="16">
        <f t="shared" si="0"/>
        <v>103.72767512139471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90059.365999999995</v>
      </c>
      <c r="D16" s="17">
        <v>123180.304</v>
      </c>
      <c r="E16" s="16">
        <f t="shared" si="0"/>
        <v>136.7767834386043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121916.649</v>
      </c>
      <c r="D17" s="17">
        <v>119095.524</v>
      </c>
      <c r="E17" s="16">
        <f t="shared" si="0"/>
        <v>97.68602153755063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2845.4949999999999</v>
      </c>
      <c r="D18" s="17">
        <v>2900.598</v>
      </c>
      <c r="E18" s="16">
        <f t="shared" si="0"/>
        <v>101.9364996248456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15590.745000000001</v>
      </c>
      <c r="D19" s="17">
        <v>27796.278999999999</v>
      </c>
      <c r="E19" s="16">
        <f t="shared" si="0"/>
        <v>178.28704786076611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788639.04391175462</v>
      </c>
      <c r="D20" s="15">
        <f>SUM(D21:D31)</f>
        <v>849313.92962446867</v>
      </c>
      <c r="E20" s="15">
        <f t="shared" si="0"/>
        <v>107.69361930291437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120554.10091175463</v>
      </c>
      <c r="D21" s="17">
        <v>98348.211624468589</v>
      </c>
      <c r="E21" s="16">
        <f t="shared" si="0"/>
        <v>81.580146076042055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355887.98</v>
      </c>
      <c r="D22" s="17">
        <v>352531.58399999997</v>
      </c>
      <c r="E22" s="16">
        <f t="shared" si="0"/>
        <v>99.056895374774939</v>
      </c>
      <c r="G22" s="36"/>
    </row>
    <row r="23" spans="1:7" ht="27" thickTop="1" thickBot="1" x14ac:dyDescent="0.25">
      <c r="A23" s="13">
        <v>11</v>
      </c>
      <c r="B23" s="23" t="s">
        <v>64</v>
      </c>
      <c r="C23" s="17">
        <v>0</v>
      </c>
      <c r="D23" s="17">
        <v>0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v>26703.041000000001</v>
      </c>
      <c r="D24" s="17">
        <v>30307.896000000001</v>
      </c>
      <c r="E24" s="16">
        <f t="shared" si="0"/>
        <v>113.49979202743239</v>
      </c>
      <c r="G24" s="36"/>
    </row>
    <row r="25" spans="1:7" ht="14.25" thickTop="1" thickBot="1" x14ac:dyDescent="0.25">
      <c r="A25" s="13">
        <v>13</v>
      </c>
      <c r="B25" s="23" t="s">
        <v>66</v>
      </c>
      <c r="C25" s="17">
        <v>20051.927</v>
      </c>
      <c r="D25" s="17">
        <v>42600.841</v>
      </c>
      <c r="E25" s="16">
        <f t="shared" si="0"/>
        <v>212.4526036824291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240177.065</v>
      </c>
      <c r="D26" s="17">
        <v>254148.785</v>
      </c>
      <c r="E26" s="16">
        <f t="shared" si="0"/>
        <v>105.8172581965726</v>
      </c>
      <c r="G26" s="36"/>
    </row>
    <row r="27" spans="1:7" ht="14.25" thickTop="1" thickBot="1" x14ac:dyDescent="0.25">
      <c r="A27" s="13">
        <v>15</v>
      </c>
      <c r="B27" s="22" t="s">
        <v>67</v>
      </c>
      <c r="C27" s="17">
        <v>9476.2049999999999</v>
      </c>
      <c r="D27" s="17">
        <v>50953.947</v>
      </c>
      <c r="E27" s="16">
        <f t="shared" si="0"/>
        <v>537.70414422229157</v>
      </c>
      <c r="G27" s="36"/>
    </row>
    <row r="28" spans="1:7" ht="14.25" thickTop="1" thickBot="1" x14ac:dyDescent="0.25">
      <c r="A28" s="13">
        <v>16</v>
      </c>
      <c r="B28" s="23" t="s">
        <v>68</v>
      </c>
      <c r="C28" s="17">
        <v>0</v>
      </c>
      <c r="D28" s="17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>
        <v>0</v>
      </c>
      <c r="D29" s="17">
        <v>0</v>
      </c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>
        <v>15788.725</v>
      </c>
      <c r="D31" s="17">
        <v>20422.665000000001</v>
      </c>
      <c r="E31" s="16">
        <f t="shared" si="0"/>
        <v>129.34967833058084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145531.10208824539</v>
      </c>
      <c r="D32" s="19">
        <f>D11-D20-D16+D17</f>
        <v>51391.911375531257</v>
      </c>
      <c r="E32" s="19">
        <f t="shared" si="0"/>
        <v>35.313352704749569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5.6000000000000001E-2</v>
      </c>
      <c r="D33" s="19">
        <f>D34+D35+D36</f>
        <v>877.61400000000003</v>
      </c>
      <c r="E33" s="15">
        <f t="shared" si="0"/>
        <v>1567167.8571428573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>
        <v>5.6000000000000001E-2</v>
      </c>
      <c r="D34" s="17">
        <v>877.61400000000003</v>
      </c>
      <c r="E34" s="16">
        <f t="shared" si="0"/>
        <v>1567167.8571428573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>
        <v>0</v>
      </c>
      <c r="D36" s="17">
        <v>0</v>
      </c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3430.9720000000002</v>
      </c>
      <c r="D37" s="15">
        <f>D38+D39+D40</f>
        <v>7678.3789999999999</v>
      </c>
      <c r="E37" s="15">
        <f t="shared" si="0"/>
        <v>223.79602631557472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>
        <v>3430.9720000000002</v>
      </c>
      <c r="D38" s="17">
        <v>7678.3789999999999</v>
      </c>
      <c r="E38" s="16">
        <f t="shared" si="0"/>
        <v>223.79602631557472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>
        <v>0</v>
      </c>
      <c r="D39" s="17">
        <v>0</v>
      </c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>
        <v>0</v>
      </c>
      <c r="D40" s="17">
        <v>0</v>
      </c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f>C32+C33-C37</f>
        <v>142100.18608824539</v>
      </c>
      <c r="D41" s="15">
        <f>D32+D33-D37</f>
        <v>44591.146375531258</v>
      </c>
      <c r="E41" s="15">
        <f t="shared" si="0"/>
        <v>31.380075989372585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142100.18608824539</v>
      </c>
      <c r="D43" s="15">
        <f>D41+D42</f>
        <v>44591.146375531258</v>
      </c>
      <c r="E43" s="15">
        <f t="shared" si="0"/>
        <v>31.380075989372585</v>
      </c>
    </row>
    <row r="44" spans="1:7" ht="14.25" thickTop="1" thickBot="1" x14ac:dyDescent="0.25">
      <c r="A44" s="13">
        <v>26</v>
      </c>
      <c r="B44" s="23" t="s">
        <v>5</v>
      </c>
      <c r="C44" s="17">
        <v>14423.165000000001</v>
      </c>
      <c r="D44" s="17">
        <v>6435.7460000000001</v>
      </c>
      <c r="E44" s="16">
        <f t="shared" si="0"/>
        <v>44.620899781705333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127677.02108824538</v>
      </c>
      <c r="D45" s="15">
        <f>D43-D44</f>
        <v>38155.400375531259</v>
      </c>
      <c r="E45" s="15">
        <f t="shared" si="0"/>
        <v>29.884312815506348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f>C45-C46</f>
        <v>127677.02108824538</v>
      </c>
      <c r="D47" s="15">
        <f>D45-D46</f>
        <v>38155.400375531259</v>
      </c>
      <c r="E47" s="15">
        <f t="shared" si="0"/>
        <v>29.884312815506348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f>C45+C48</f>
        <v>127677.02108824538</v>
      </c>
      <c r="D49" s="15">
        <f>D45+D48</f>
        <v>38155.400375531259</v>
      </c>
      <c r="E49" s="15">
        <f t="shared" si="0"/>
        <v>29.884312815506348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РЕПЛЕК АД 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103</v>
      </c>
      <c r="E3" s="29">
        <f>'ФИ-Почетна'!$C$23</f>
        <v>2022</v>
      </c>
    </row>
    <row r="4" spans="1:6" x14ac:dyDescent="0.2">
      <c r="A4" s="2"/>
      <c r="B4" s="11" t="s">
        <v>43</v>
      </c>
      <c r="C4" s="12" t="str">
        <f>'ФИ-Почетна'!$C$20</f>
        <v>да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902312.86300000001</v>
      </c>
      <c r="D11" s="15">
        <f>'Биланс на успех - природа'!D11</f>
        <v>904790.62099999993</v>
      </c>
      <c r="E11" s="15">
        <f>'Биланс на успех - природа'!E11</f>
        <v>100.27460076228569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883876.62300000002</v>
      </c>
      <c r="D12" s="15">
        <f>'Биланс на успех - природа'!D12</f>
        <v>874093.74399999995</v>
      </c>
      <c r="E12" s="15">
        <f>'Биланс на успех - природа'!E12</f>
        <v>98.893185005075068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326079.30099999998</v>
      </c>
      <c r="D13" s="17">
        <f>'Биланс на успех - природа'!D13</f>
        <v>295503.55</v>
      </c>
      <c r="E13" s="16">
        <f>'Биланс на успех - природа'!E13</f>
        <v>90.623216221872354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557797.32200000004</v>
      </c>
      <c r="D14" s="17">
        <f>'Биланс на успех - природа'!D14</f>
        <v>578590.19400000002</v>
      </c>
      <c r="E14" s="16">
        <f>'Биланс на успех - природа'!E14</f>
        <v>103.72767512139471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90059.365999999995</v>
      </c>
      <c r="D16" s="17">
        <f>'Биланс на успех - природа'!D16</f>
        <v>123180.304</v>
      </c>
      <c r="E16" s="16">
        <f>'Биланс на успех - природа'!E16</f>
        <v>136.7767834386043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121916.649</v>
      </c>
      <c r="D17" s="17">
        <f>'Биланс на успех - природа'!D17</f>
        <v>119095.524</v>
      </c>
      <c r="E17" s="16">
        <f>'Биланс на успех - природа'!E17</f>
        <v>97.68602153755063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2845.4949999999999</v>
      </c>
      <c r="D18" s="17">
        <f>'Биланс на успех - природа'!D18</f>
        <v>2900.598</v>
      </c>
      <c r="E18" s="16">
        <f>'Биланс на успех - природа'!E18</f>
        <v>101.9364996248456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15590.745000000001</v>
      </c>
      <c r="D19" s="17">
        <f>'Биланс на успех - природа'!D19</f>
        <v>27796.278999999999</v>
      </c>
      <c r="E19" s="16">
        <f>'Биланс на успех - природа'!E19</f>
        <v>178.28704786076611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788639.04391175462</v>
      </c>
      <c r="D20" s="15">
        <f>'Биланс на успех - природа'!D20</f>
        <v>849313.92962446867</v>
      </c>
      <c r="E20" s="15">
        <f>'Биланс на успех - природа'!E20</f>
        <v>107.69361930291437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120554.10091175463</v>
      </c>
      <c r="D21" s="17">
        <f>'Биланс на успех - природа'!D21</f>
        <v>98348.211624468589</v>
      </c>
      <c r="E21" s="16">
        <f>'Биланс на успех - природа'!E21</f>
        <v>81.580146076042055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355887.98</v>
      </c>
      <c r="D22" s="17">
        <f>'Биланс на успех - природа'!D22</f>
        <v>352531.58399999997</v>
      </c>
      <c r="E22" s="16">
        <f>'Биланс на успех - природа'!E22</f>
        <v>99.056895374774939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26703.041000000001</v>
      </c>
      <c r="D24" s="17">
        <f>'Биланс на успех - природа'!D24</f>
        <v>30307.896000000001</v>
      </c>
      <c r="E24" s="16">
        <f>'Биланс на успех - природа'!E24</f>
        <v>113.49979202743239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20051.927</v>
      </c>
      <c r="D25" s="17">
        <f>'Биланс на успех - природа'!D25</f>
        <v>42600.841</v>
      </c>
      <c r="E25" s="16">
        <f>'Биланс на успех - природа'!E25</f>
        <v>212.4526036824291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240177.065</v>
      </c>
      <c r="D26" s="17">
        <f>'Биланс на успех - природа'!D26</f>
        <v>254148.785</v>
      </c>
      <c r="E26" s="16">
        <f>'Биланс на успех - природа'!E26</f>
        <v>105.8172581965726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9476.2049999999999</v>
      </c>
      <c r="D27" s="17">
        <f>'Биланс на успех - природа'!D27</f>
        <v>50953.947</v>
      </c>
      <c r="E27" s="16">
        <f>'Биланс на успех - природа'!E27</f>
        <v>537.70414422229157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15788.725</v>
      </c>
      <c r="D31" s="17">
        <f>'Биланс на успех - природа'!D31</f>
        <v>20422.665000000001</v>
      </c>
      <c r="E31" s="16">
        <f>'Биланс на успех - природа'!E31</f>
        <v>129.34967833058084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145531.10208824539</v>
      </c>
      <c r="D32" s="19">
        <f>'Биланс на успех - природа'!D32</f>
        <v>51391.911375531257</v>
      </c>
      <c r="E32" s="19">
        <f>'Биланс на успех - природа'!E32</f>
        <v>35.313352704749569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5.6000000000000001E-2</v>
      </c>
      <c r="D33" s="19">
        <f>'Биланс на успех - природа'!D33</f>
        <v>877.61400000000003</v>
      </c>
      <c r="E33" s="15">
        <f>'Биланс на успех - природа'!E33</f>
        <v>1567167.8571428573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5.6000000000000001E-2</v>
      </c>
      <c r="D34" s="17">
        <f>'Биланс на успех - природа'!D34</f>
        <v>877.61400000000003</v>
      </c>
      <c r="E34" s="16">
        <f>'Биланс на успех - природа'!E34</f>
        <v>1567167.8571428573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3430.9720000000002</v>
      </c>
      <c r="D37" s="15">
        <f>'Биланс на успех - природа'!D37</f>
        <v>7678.3789999999999</v>
      </c>
      <c r="E37" s="15">
        <f>'Биланс на успех - природа'!E37</f>
        <v>223.79602631557472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3430.9720000000002</v>
      </c>
      <c r="D38" s="17">
        <f>'Биланс на успех - природа'!D38</f>
        <v>7678.3789999999999</v>
      </c>
      <c r="E38" s="16">
        <f>'Биланс на успех - природа'!E38</f>
        <v>223.79602631557472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142100.18608824539</v>
      </c>
      <c r="D41" s="15">
        <f>'Биланс на успех - природа'!D41</f>
        <v>44591.146375531258</v>
      </c>
      <c r="E41" s="15">
        <f>'Биланс на успех - природа'!E41</f>
        <v>31.380075989372585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142100.18608824539</v>
      </c>
      <c r="D43" s="15">
        <f>'Биланс на успех - природа'!D43</f>
        <v>44591.146375531258</v>
      </c>
      <c r="E43" s="15">
        <f>'Биланс на успех - природа'!E43</f>
        <v>31.380075989372585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14423.165000000001</v>
      </c>
      <c r="D44" s="17">
        <f>'Биланс на успех - природа'!D44</f>
        <v>6435.7460000000001</v>
      </c>
      <c r="E44" s="16">
        <f>'Биланс на успех - природа'!E44</f>
        <v>44.620899781705333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127677.02108824538</v>
      </c>
      <c r="D45" s="15">
        <f>'Биланс на успех - природа'!D45</f>
        <v>38155.400375531259</v>
      </c>
      <c r="E45" s="15">
        <f>'Биланс на успех - природа'!E45</f>
        <v>29.884312815506348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127677.02108824538</v>
      </c>
      <c r="D47" s="15">
        <f>'Биланс на успех - природа'!D47</f>
        <v>38155.400375531259</v>
      </c>
      <c r="E47" s="15">
        <f>'Биланс на успех - природа'!E47</f>
        <v>29.884312815506348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127677.02108824538</v>
      </c>
      <c r="D49" s="15">
        <f>'Биланс на успех - природа'!D49</f>
        <v>38155.400375531259</v>
      </c>
      <c r="E49" s="15">
        <f>'Биланс на успех - природа'!E49</f>
        <v>29.884312815506348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it-3</cp:lastModifiedBy>
  <cp:lastPrinted>2014-04-09T12:32:58Z</cp:lastPrinted>
  <dcterms:created xsi:type="dcterms:W3CDTF">2008-02-12T15:15:13Z</dcterms:created>
  <dcterms:modified xsi:type="dcterms:W3CDTF">2022-10-27T10:41:33Z</dcterms:modified>
</cp:coreProperties>
</file>