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BERZA_2022\30.09.2022\Konsolidiran\"/>
    </mc:Choice>
  </mc:AlternateContent>
  <workbookProtection workbookPassword="B44F" lockStructure="1"/>
  <bookViews>
    <workbookView xWindow="0" yWindow="0" windowWidth="28800" windowHeight="1188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2"/>
  <c r="C20" i="20" s="1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E33" i="22" l="1"/>
  <c r="E33" i="20" s="1"/>
  <c r="E37" i="22"/>
  <c r="E37" i="20" s="1"/>
  <c r="D32" i="22"/>
  <c r="D11" i="20"/>
  <c r="E20" i="22"/>
  <c r="E20" i="20" s="1"/>
  <c r="E12" i="22"/>
  <c r="E12" i="20" s="1"/>
  <c r="D12" i="20"/>
  <c r="C11" i="22"/>
  <c r="C32" i="22" l="1"/>
  <c r="E11" i="22"/>
  <c r="E11" i="20" s="1"/>
  <c r="C11" i="20"/>
  <c r="D32" i="20"/>
  <c r="D41" i="22"/>
  <c r="D43" i="22" l="1"/>
  <c r="D41" i="20"/>
  <c r="C41" i="22"/>
  <c r="C32" i="20"/>
  <c r="E32" i="22"/>
  <c r="E32" i="20" s="1"/>
  <c r="C41" i="20" l="1"/>
  <c r="C43" i="22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5" i="22"/>
  <c r="C43" i="20"/>
  <c r="C49" i="22" l="1"/>
  <c r="E45" i="22"/>
  <c r="E45" i="20" s="1"/>
  <c r="C45" i="20"/>
  <c r="C47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<sst xmlns="http://schemas.openxmlformats.org/spreadsheetml/2006/main" count="147" uniqueCount="140">
  <si>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</si>
  <si>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</si>
  <si>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</si>
  <si>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</si>
  <si>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</si>
  <si>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</si>
  <si>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</si>
  <si>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</si>
  <si>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</si>
  <si>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</si>
  <si>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</si>
  <si>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</si>
  <si>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</si>
  <si>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</si>
  <si>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</si>
  <si>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</si>
  <si>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</si>
  <si>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</si>
  <si>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</si>
  <si>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</si>
  <si>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</si>
  <si>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</si>
  <si>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</si>
  <si>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</si>
  <si>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</si>
  <si>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</si>
  <si>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</si>
  <si>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</si>
  <si>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</si>
  <si>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</si>
  <si>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</si>
  <si>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</si>
  <si>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</si>
  <si>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</si>
  <si>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</si>
  <si>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</si>
  <si>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</si>
  <si>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</si>
  <si>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</si>
  <si>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</si>
  <si>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</si>
  <si>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</si>
  <si>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</si>
  <si>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</si>
  <si>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</si>
  <si>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</si>
  <si>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</si>
  <si>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</si>
  <si>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</si>
  <si>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</si>
  <si>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</si>
  <si>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</si>
  <si>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</si>
  <si>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</si>
  <si>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</si>
  <si>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</si>
  <si>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</si>
  <si>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</si>
  <si>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</si>
  <si>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</si>
  <si>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</si>
  <si>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</si>
  <si>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</si>
  <si>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</si>
  <si>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</si>
  <si>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</si>
  <si>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</si>
  <si>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</si>
  <si>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</si>
  <si>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</si>
  <si>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</si>
  <si>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</si>
  <si>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</si>
  <si>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</si>
  <si>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</si>
  <si>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</si>
  <si>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</si>
  <si>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</si>
  <si>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</si>
  <si>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</si>
  <si>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</si>
  <si>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</si>
  <si>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</si>
  <si>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</si>
  <si>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</si>
  <si>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</si>
  <si>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</si>
  <si>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</si>
  <si>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</si>
  <si>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</si>
  <si>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</si>
  <si>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</si>
  <si>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</si>
  <si>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</si>
  <si>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</si>
  <si>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</si>
  <si>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</si>
  <si>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</si>
  <si>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</si>
  <si>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</si>
  <si>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</si>
  <si>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</si>
  <si>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</si>
  <si>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</si>
  <si>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</si>
  <si>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</si>
  <si>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</si>
  <si>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</si>
  <si>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</si>
  <si>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</si>
  <si>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</si>
  <si>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</si>
  <si>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</si>
  <si>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</si>
  <si>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</si>
  <si>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</si>
  <si>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</si>
  <si>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</si>
  <si>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</si>
  <si>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</si>
  <si>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</si>
  <si>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</si>
  <si>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</si>
  <si>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</si>
  <si>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</si>
  <si>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</si>
  <si>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</si>
  <si>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</si>
  <si>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</si>
  <si>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</si>
  <si>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</si>
  <si>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</si>
  <si>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</si>
  <si>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</si>
  <si>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</si>
  <si>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</si>
  <si>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</si>
  <si>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</si>
  <si>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</si>
  <si>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АДИНГ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</si>
</sst>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7" workbookViewId="0">
      <selection activeCell="C20" sqref="C20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0"/>
      <c r="B1" s="81"/>
      <c r="C1" s="81"/>
      <c r="D1" s="81"/>
      <c r="E1" s="81"/>
      <c r="F1" s="81"/>
      <c r="G1" s="81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79"/>
      <c r="K6" s="79"/>
      <c r="L6" s="79"/>
      <c r="M6" s="79"/>
      <c r="N6" s="79"/>
      <c r="O6" s="79"/>
      <c r="P6" s="79"/>
      <c r="Q6" s="7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79"/>
      <c r="K7" s="79"/>
      <c r="L7" s="79"/>
      <c r="M7" s="79"/>
      <c r="N7" s="79"/>
      <c r="O7" s="79"/>
      <c r="P7" s="79"/>
      <c r="Q7" s="7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79"/>
      <c r="K8" s="79"/>
      <c r="L8" s="79"/>
      <c r="M8" s="79"/>
      <c r="N8" s="79"/>
      <c r="O8" s="79"/>
      <c r="P8" s="7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4" t="s">
        <v>92</v>
      </c>
      <c r="B9" s="85"/>
      <c r="C9" s="85"/>
      <c r="D9" s="85"/>
      <c r="E9" s="85"/>
      <c r="F9" s="85"/>
      <c r="G9" s="85"/>
      <c r="H9" s="86"/>
      <c r="I9" s="60"/>
      <c r="J9" s="79"/>
      <c r="K9" s="79"/>
      <c r="L9" s="79"/>
      <c r="M9" s="79"/>
      <c r="N9" s="79"/>
      <c r="O9" s="79"/>
      <c r="P9" s="79"/>
      <c r="Q9" s="7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79"/>
      <c r="K10" s="79"/>
      <c r="L10" s="79"/>
      <c r="M10" s="79"/>
      <c r="N10" s="79"/>
      <c r="O10" s="79"/>
      <c r="P10" s="79"/>
      <c r="Q10" s="7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79"/>
      <c r="K11" s="79"/>
      <c r="L11" s="79"/>
      <c r="M11" s="79"/>
      <c r="N11" s="79"/>
      <c r="O11" s="79"/>
      <c r="P11" s="79"/>
      <c r="Q11" s="7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79"/>
      <c r="K12" s="79"/>
      <c r="L12" s="79"/>
      <c r="M12" s="79"/>
      <c r="N12" s="79"/>
      <c r="O12" s="79"/>
      <c r="P12" s="79"/>
      <c r="Q12" s="7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79"/>
      <c r="K13" s="79"/>
      <c r="L13" s="79"/>
      <c r="M13" s="79"/>
      <c r="N13" s="79"/>
      <c r="O13" s="79"/>
      <c r="P13" s="79"/>
      <c r="Q13" s="7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79"/>
      <c r="K14" s="79"/>
      <c r="L14" s="79"/>
      <c r="M14" s="79"/>
      <c r="N14" s="79"/>
      <c r="O14" s="79"/>
      <c r="P14" s="79"/>
      <c r="Q14" s="7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79"/>
      <c r="K15" s="79"/>
      <c r="L15" s="79"/>
      <c r="M15" s="79"/>
      <c r="N15" s="79"/>
      <c r="O15" s="79"/>
      <c r="P15" s="79"/>
      <c r="Q15" s="7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79"/>
      <c r="K16" s="79"/>
      <c r="L16" s="79"/>
      <c r="M16" s="79"/>
      <c r="N16" s="79"/>
      <c r="O16" s="79"/>
      <c r="P16" s="79"/>
      <c r="Q16" s="7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7"/>
      <c r="K17" s="87"/>
      <c r="L17" s="87"/>
      <c r="M17" s="87"/>
      <c r="N17" s="87"/>
      <c r="O17" s="87"/>
      <c r="P17" s="87"/>
      <c r="Q17" s="87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88" t="s">
        <v>139</v>
      </c>
      <c r="D18" s="89"/>
      <c r="E18" s="89"/>
      <c r="F18" s="89"/>
      <c r="G18" s="90"/>
      <c r="H18" s="55"/>
      <c r="I18" s="47"/>
      <c r="J18" s="91"/>
      <c r="K18" s="91"/>
      <c r="L18" s="91"/>
      <c r="M18" s="91"/>
      <c r="N18" s="91"/>
      <c r="O18" s="91"/>
      <c r="P18" s="91"/>
      <c r="Q18" s="91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95">
        <v>4205880</v>
      </c>
      <c r="D19" s="96"/>
      <c r="E19" s="96"/>
      <c r="F19" s="96"/>
      <c r="G19" s="97"/>
      <c r="H19" s="51"/>
      <c r="I19" s="47"/>
      <c r="J19" s="94"/>
      <c r="K19" s="94"/>
      <c r="L19" s="94"/>
      <c r="M19" s="94"/>
      <c r="N19" s="94"/>
      <c r="O19" s="94"/>
      <c r="P19" s="94"/>
      <c r="Q19" s="94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41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94"/>
      <c r="K21" s="94"/>
      <c r="L21" s="94"/>
      <c r="M21" s="94"/>
      <c r="N21" s="94"/>
      <c r="O21" s="94"/>
      <c r="P21" s="94"/>
      <c r="Q21" s="94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90</v>
      </c>
      <c r="D22" s="67"/>
      <c r="E22" s="67"/>
      <c r="F22" s="67"/>
      <c r="G22" s="68"/>
      <c r="H22" s="51"/>
      <c r="J22" s="94"/>
      <c r="K22" s="94"/>
      <c r="L22" s="94"/>
      <c r="M22" s="94"/>
      <c r="N22" s="94"/>
      <c r="O22" s="94"/>
      <c r="P22" s="94"/>
      <c r="Q22" s="94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2022</v>
      </c>
      <c r="D23" s="67"/>
      <c r="E23" s="67"/>
      <c r="F23" s="67"/>
      <c r="G23" s="68"/>
      <c r="H23" s="51"/>
      <c r="J23" s="94"/>
      <c r="K23" s="94"/>
      <c r="L23" s="94"/>
      <c r="M23" s="94"/>
      <c r="N23" s="94"/>
      <c r="O23" s="94"/>
      <c r="P23" s="94"/>
      <c r="Q23" s="94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4"/>
      <c r="K24" s="94"/>
      <c r="L24" s="94"/>
      <c r="M24" s="94"/>
      <c r="N24" s="94"/>
      <c r="O24" s="94"/>
      <c r="P24" s="94"/>
      <c r="Q24" s="94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1"/>
      <c r="K25" s="91"/>
      <c r="L25" s="91"/>
      <c r="M25" s="91"/>
      <c r="N25" s="91"/>
      <c r="O25" s="91"/>
      <c r="P25" s="91"/>
      <c r="Q25" s="91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4"/>
      <c r="K26" s="94"/>
      <c r="L26" s="94"/>
      <c r="M26" s="94"/>
      <c r="N26" s="94"/>
      <c r="O26" s="94"/>
      <c r="P26" s="94"/>
      <c r="Q26" s="94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94"/>
      <c r="K27" s="94"/>
      <c r="L27" s="94"/>
      <c r="M27" s="94"/>
      <c r="N27" s="94"/>
      <c r="O27" s="94"/>
      <c r="P27" s="94"/>
      <c r="Q27" s="94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2"/>
      <c r="C28" s="92"/>
      <c r="D28" s="92"/>
      <c r="E28" s="92"/>
      <c r="F28" s="92"/>
      <c r="G28" s="92"/>
      <c r="H28" s="93"/>
      <c r="J28" s="94"/>
      <c r="K28" s="94"/>
      <c r="L28" s="94"/>
      <c r="M28" s="94"/>
      <c r="N28" s="94"/>
      <c r="O28" s="94"/>
      <c r="P28" s="94"/>
      <c r="Q28" s="94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2"/>
      <c r="C29" s="92"/>
      <c r="D29" s="92"/>
      <c r="E29" s="92"/>
      <c r="F29" s="92"/>
      <c r="G29" s="92"/>
      <c r="H29" s="93"/>
      <c r="J29" s="94"/>
      <c r="K29" s="94"/>
      <c r="L29" s="94"/>
      <c r="M29" s="94"/>
      <c r="N29" s="94"/>
      <c r="O29" s="94"/>
      <c r="P29" s="94"/>
      <c r="Q29" s="94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99" t="s">
        <v>100</v>
      </c>
      <c r="C30" s="99"/>
      <c r="D30" s="99"/>
      <c r="E30" s="99"/>
      <c r="F30" s="99"/>
      <c r="G30" s="99"/>
      <c r="H30" s="100"/>
      <c r="J30" s="98"/>
      <c r="K30" s="98"/>
      <c r="L30" s="98"/>
      <c r="M30" s="98"/>
      <c r="N30" s="98"/>
      <c r="O30" s="98"/>
      <c r="P30" s="98"/>
      <c r="Q30" s="98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2"/>
      <c r="C31" s="92"/>
      <c r="D31" s="92"/>
      <c r="E31" s="92"/>
      <c r="F31" s="92"/>
      <c r="G31" s="92"/>
      <c r="H31" s="93"/>
      <c r="J31" s="98"/>
      <c r="K31" s="98"/>
      <c r="L31" s="98"/>
      <c r="M31" s="98"/>
      <c r="N31" s="98"/>
      <c r="O31" s="98"/>
      <c r="P31" s="98"/>
      <c r="Q31" s="98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2"/>
      <c r="C32" s="92"/>
      <c r="D32" s="92"/>
      <c r="E32" s="92"/>
      <c r="F32" s="92"/>
      <c r="G32" s="92"/>
      <c r="H32" s="93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8"/>
      <c r="K33" s="98"/>
      <c r="L33" s="98"/>
      <c r="M33" s="98"/>
      <c r="N33" s="98"/>
      <c r="O33" s="98"/>
      <c r="P33" s="98"/>
      <c r="Q33" s="98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25" zoomScale="120" zoomScaleNormal="120" workbookViewId="0">
      <selection activeCell="D35" sqref="D35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>АДИНГ АД Скопје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2022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да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422967</v>
      </c>
      <c r="D11" s="15">
        <f>D12+D18+D19</f>
        <v>415539</v>
      </c>
      <c r="E11" s="15">
        <f>IF(C11&lt;=0,0,D11/C11*100)</f>
        <v>98.243834625396303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419163</v>
      </c>
      <c r="D12" s="15">
        <f>SUM(D13:D14)</f>
        <v>407204</v>
      </c>
      <c r="E12" s="15">
        <f t="shared" ref="E12:E49" si="0">IF(C12&lt;=0,0,D12/C12*100)</f>
        <v>97.146933293253454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279706</v>
      </c>
      <c r="D13" s="17">
        <v>341068</v>
      </c>
      <c r="E13" s="16">
        <f t="shared" si="0"/>
        <v>121.93803493668352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139457</v>
      </c>
      <c r="D14" s="17">
        <v>66136</v>
      </c>
      <c r="E14" s="16">
        <f t="shared" si="0"/>
        <v>47.423937127573375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13329</v>
      </c>
      <c r="D16" s="17">
        <v>19870</v>
      </c>
      <c r="E16" s="16">
        <f t="shared" si="0"/>
        <v>149.07344887088303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7203</v>
      </c>
      <c r="D17" s="17">
        <v>14956</v>
      </c>
      <c r="E17" s="16">
        <f t="shared" si="0"/>
        <v>207.63570734416214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0</v>
      </c>
      <c r="D18" s="17">
        <v>0</v>
      </c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3804</v>
      </c>
      <c r="D19" s="17">
        <v>8335</v>
      </c>
      <c r="E19" s="16">
        <f t="shared" si="0"/>
        <v>219.11146161934803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336915</v>
      </c>
      <c r="D20" s="15">
        <f>SUM(D21:D31)</f>
        <v>332307</v>
      </c>
      <c r="E20" s="15">
        <f t="shared" si="0"/>
        <v>98.632295979698142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31863</v>
      </c>
      <c r="D21" s="17">
        <v>42798</v>
      </c>
      <c r="E21" s="16">
        <f t="shared" si="0"/>
        <v>134.31880237265796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167332</v>
      </c>
      <c r="D22" s="17">
        <v>160000</v>
      </c>
      <c r="E22" s="16">
        <f t="shared" si="0"/>
        <v>95.618291779217373</v>
      </c>
      <c r="G22" s="36"/>
    </row>
    <row r="23" spans="1:7" ht="27" thickTop="1" thickBot="1" x14ac:dyDescent="0.25">
      <c r="A23" s="13">
        <v>11</v>
      </c>
      <c r="B23" s="23" t="s">
        <v>65</v>
      </c>
      <c r="C23" s="17">
        <v>0</v>
      </c>
      <c r="D23" s="17">
        <v>0</v>
      </c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v>26653</v>
      </c>
      <c r="D24" s="17">
        <v>24796</v>
      </c>
      <c r="E24" s="16">
        <f t="shared" si="0"/>
        <v>93.032679248114661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9771</v>
      </c>
      <c r="D25" s="17">
        <v>8626</v>
      </c>
      <c r="E25" s="16">
        <f t="shared" si="0"/>
        <v>88.281649779961114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64195</v>
      </c>
      <c r="D26" s="17">
        <v>68359</v>
      </c>
      <c r="E26" s="16">
        <f t="shared" si="0"/>
        <v>106.48648648648648</v>
      </c>
      <c r="G26" s="36"/>
    </row>
    <row r="27" spans="1:7" ht="14.25" thickTop="1" thickBot="1" x14ac:dyDescent="0.25">
      <c r="A27" s="13">
        <v>15</v>
      </c>
      <c r="B27" s="22" t="s">
        <v>68</v>
      </c>
      <c r="C27" s="17">
        <v>14291</v>
      </c>
      <c r="D27" s="17">
        <v>14489</v>
      </c>
      <c r="E27" s="16">
        <f t="shared" si="0"/>
        <v>101.38548736967321</v>
      </c>
      <c r="G27" s="36"/>
    </row>
    <row r="28" spans="1:7" ht="14.25" thickTop="1" thickBot="1" x14ac:dyDescent="0.25">
      <c r="A28" s="13">
        <v>16</v>
      </c>
      <c r="B28" s="23" t="s">
        <v>69</v>
      </c>
      <c r="C28" s="17">
        <v>0</v>
      </c>
      <c r="D28" s="17">
        <v>0</v>
      </c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>
        <v>1</v>
      </c>
      <c r="D29" s="17">
        <v>280</v>
      </c>
      <c r="E29" s="16">
        <f t="shared" si="0"/>
        <v>28000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>
        <v>0</v>
      </c>
      <c r="D30" s="17">
        <v>0</v>
      </c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>
        <v>22809</v>
      </c>
      <c r="D31" s="17">
        <v>12959</v>
      </c>
      <c r="E31" s="16">
        <f t="shared" si="0"/>
        <v>56.815292209215663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79926</v>
      </c>
      <c r="D32" s="19">
        <f>D11-D20-D16+D17</f>
        <v>78318</v>
      </c>
      <c r="E32" s="19">
        <f t="shared" si="0"/>
        <v>97.988139028601452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264</v>
      </c>
      <c r="D33" s="19">
        <f>D34+D35+D36</f>
        <v>1071</v>
      </c>
      <c r="E33" s="15">
        <f t="shared" si="0"/>
        <v>405.68181818181819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>
        <v>264</v>
      </c>
      <c r="D34" s="17">
        <v>1071</v>
      </c>
      <c r="E34" s="16">
        <f t="shared" si="0"/>
        <v>405.68181818181819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>
        <v>0</v>
      </c>
      <c r="D35" s="17">
        <v>0</v>
      </c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>
        <v>0</v>
      </c>
      <c r="D36" s="17">
        <v>0</v>
      </c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2408</v>
      </c>
      <c r="D37" s="15">
        <f>D38+D39+D40</f>
        <v>2313</v>
      </c>
      <c r="E37" s="15">
        <f t="shared" si="0"/>
        <v>96.05481727574751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v>2233</v>
      </c>
      <c r="D38" s="17">
        <v>2102</v>
      </c>
      <c r="E38" s="16">
        <f t="shared" si="0"/>
        <v>94.133452754142411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>
        <v>175</v>
      </c>
      <c r="D39" s="17">
        <v>211</v>
      </c>
      <c r="E39" s="16">
        <f t="shared" si="0"/>
        <v>120.57142857142857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>
        <v>0</v>
      </c>
      <c r="D40" s="17">
        <v>0</v>
      </c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77782</v>
      </c>
      <c r="D41" s="15">
        <f>D32+D33-D37</f>
        <v>77076</v>
      </c>
      <c r="E41" s="15">
        <f t="shared" si="0"/>
        <v>99.092334987529256</v>
      </c>
      <c r="G41" s="36"/>
    </row>
    <row r="42" spans="1:7" ht="14.25" thickTop="1" thickBot="1" x14ac:dyDescent="0.25">
      <c r="A42" s="13">
        <v>24</v>
      </c>
      <c r="B42" s="22" t="s">
        <v>74</v>
      </c>
      <c r="C42" s="17">
        <v>0</v>
      </c>
      <c r="D42" s="17">
        <v>0</v>
      </c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77782</v>
      </c>
      <c r="D43" s="15">
        <f>D41+D42</f>
        <v>77076</v>
      </c>
      <c r="E43" s="15">
        <f t="shared" si="0"/>
        <v>99.092334987529256</v>
      </c>
    </row>
    <row r="44" spans="1:7" ht="14.25" thickTop="1" thickBot="1" x14ac:dyDescent="0.25">
      <c r="A44" s="13">
        <v>26</v>
      </c>
      <c r="B44" s="23" t="s">
        <v>5</v>
      </c>
      <c r="C44" s="17">
        <v>0</v>
      </c>
      <c r="D44" s="17">
        <v>0</v>
      </c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77782</v>
      </c>
      <c r="D45" s="15">
        <f>D43-D44</f>
        <v>77076</v>
      </c>
      <c r="E45" s="15">
        <f t="shared" si="0"/>
        <v>99.092334987529256</v>
      </c>
    </row>
    <row r="46" spans="1:7" ht="14.25" thickTop="1" thickBot="1" x14ac:dyDescent="0.25">
      <c r="A46" s="13">
        <v>28</v>
      </c>
      <c r="B46" s="25" t="s">
        <v>6</v>
      </c>
      <c r="C46" s="17">
        <v>0</v>
      </c>
      <c r="D46" s="17">
        <v>0</v>
      </c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77782</v>
      </c>
      <c r="D47" s="15">
        <f>D45-D46</f>
        <v>77076</v>
      </c>
      <c r="E47" s="15">
        <f t="shared" si="0"/>
        <v>99.092334987529256</v>
      </c>
    </row>
    <row r="48" spans="1:7" ht="14.25" thickTop="1" thickBot="1" x14ac:dyDescent="0.25">
      <c r="A48" s="13">
        <v>30</v>
      </c>
      <c r="B48" s="22" t="s">
        <v>77</v>
      </c>
      <c r="C48" s="17">
        <v>0</v>
      </c>
      <c r="D48" s="17">
        <v>0</v>
      </c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77782</v>
      </c>
      <c r="D49" s="15">
        <f>D45+D48</f>
        <v>77076</v>
      </c>
      <c r="E49" s="15">
        <f t="shared" si="0"/>
        <v>99.092334987529256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topLeftCell="A31"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АДИНГ АД Скопје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104</v>
      </c>
      <c r="E3" s="29">
        <f>'ФИ-Почетна'!$C$23</f>
        <v>2022</v>
      </c>
    </row>
    <row r="4" spans="1:6" x14ac:dyDescent="0.2">
      <c r="A4" s="2"/>
      <c r="B4" s="11" t="s">
        <v>43</v>
      </c>
      <c r="C4" s="12" t="str">
        <f>'ФИ-Почетна'!$C$20</f>
        <v>да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422967</v>
      </c>
      <c r="D11" s="15">
        <f>'Биланс на успех - природа'!D11</f>
        <v>415539</v>
      </c>
      <c r="E11" s="15">
        <f>'Биланс на успех - природа'!E11</f>
        <v>98.243834625396303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419163</v>
      </c>
      <c r="D12" s="15">
        <f>'Биланс на успех - природа'!D12</f>
        <v>407204</v>
      </c>
      <c r="E12" s="15">
        <f>'Биланс на успех - природа'!E12</f>
        <v>97.146933293253454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279706</v>
      </c>
      <c r="D13" s="17">
        <f>'Биланс на успех - природа'!D13</f>
        <v>341068</v>
      </c>
      <c r="E13" s="16">
        <f>'Биланс на успех - природа'!E13</f>
        <v>121.93803493668352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139457</v>
      </c>
      <c r="D14" s="17">
        <f>'Биланс на успех - природа'!D14</f>
        <v>66136</v>
      </c>
      <c r="E14" s="16">
        <f>'Биланс на успех - природа'!E14</f>
        <v>47.423937127573375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13329</v>
      </c>
      <c r="D16" s="17">
        <f>'Биланс на успех - природа'!D16</f>
        <v>19870</v>
      </c>
      <c r="E16" s="16">
        <f>'Биланс на успех - природа'!E16</f>
        <v>149.07344887088303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7203</v>
      </c>
      <c r="D17" s="17">
        <f>'Биланс на успех - природа'!D17</f>
        <v>14956</v>
      </c>
      <c r="E17" s="16">
        <f>'Биланс на успех - природа'!E17</f>
        <v>207.63570734416214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3804</v>
      </c>
      <c r="D19" s="17">
        <f>'Биланс на успех - природа'!D19</f>
        <v>8335</v>
      </c>
      <c r="E19" s="16">
        <f>'Биланс на успех - природа'!E19</f>
        <v>219.11146161934803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336915</v>
      </c>
      <c r="D20" s="15">
        <f>'Биланс на успех - природа'!D20</f>
        <v>332307</v>
      </c>
      <c r="E20" s="15">
        <f>'Биланс на успех - природа'!E20</f>
        <v>98.632295979698142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31863</v>
      </c>
      <c r="D21" s="17">
        <f>'Биланс на успех - природа'!D21</f>
        <v>42798</v>
      </c>
      <c r="E21" s="16">
        <f>'Биланс на успех - природа'!E21</f>
        <v>134.31880237265796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167332</v>
      </c>
      <c r="D22" s="17">
        <f>'Биланс на успех - природа'!D22</f>
        <v>160000</v>
      </c>
      <c r="E22" s="16">
        <f>'Биланс на успех - природа'!E22</f>
        <v>95.618291779217373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26653</v>
      </c>
      <c r="D24" s="17">
        <f>'Биланс на успех - природа'!D24</f>
        <v>24796</v>
      </c>
      <c r="E24" s="16">
        <f>'Биланс на успех - природа'!E24</f>
        <v>93.032679248114661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9771</v>
      </c>
      <c r="D25" s="17">
        <f>'Биланс на успех - природа'!D25</f>
        <v>8626</v>
      </c>
      <c r="E25" s="16">
        <f>'Биланс на успех - природа'!E25</f>
        <v>88.281649779961114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64195</v>
      </c>
      <c r="D26" s="17">
        <f>'Биланс на успех - природа'!D26</f>
        <v>68359</v>
      </c>
      <c r="E26" s="16">
        <f>'Биланс на успех - природа'!E26</f>
        <v>106.48648648648648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14291</v>
      </c>
      <c r="D27" s="17">
        <f>'Биланс на успех - природа'!D27</f>
        <v>14489</v>
      </c>
      <c r="E27" s="16">
        <f>'Биланс на успех - природа'!E27</f>
        <v>101.38548736967321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1</v>
      </c>
      <c r="D29" s="17">
        <f>'Биланс на успех - природа'!D29</f>
        <v>280</v>
      </c>
      <c r="E29" s="16">
        <f>'Биланс на успех - природа'!E29</f>
        <v>28000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22809</v>
      </c>
      <c r="D31" s="17">
        <f>'Биланс на успех - природа'!D31</f>
        <v>12959</v>
      </c>
      <c r="E31" s="16">
        <f>'Биланс на успех - природа'!E31</f>
        <v>56.815292209215663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79926</v>
      </c>
      <c r="D32" s="19">
        <f>'Биланс на успех - природа'!D32</f>
        <v>78318</v>
      </c>
      <c r="E32" s="19">
        <f>'Биланс на успех - природа'!E32</f>
        <v>97.988139028601452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264</v>
      </c>
      <c r="D33" s="19">
        <f>'Биланс на успех - природа'!D33</f>
        <v>1071</v>
      </c>
      <c r="E33" s="15">
        <f>'Биланс на успех - природа'!E33</f>
        <v>405.68181818181819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264</v>
      </c>
      <c r="D34" s="17">
        <f>'Биланс на успех - природа'!D34</f>
        <v>1071</v>
      </c>
      <c r="E34" s="16">
        <f>'Биланс на успех - природа'!E34</f>
        <v>405.68181818181819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2408</v>
      </c>
      <c r="D37" s="15">
        <f>'Биланс на успех - природа'!D37</f>
        <v>2313</v>
      </c>
      <c r="E37" s="15">
        <f>'Биланс на успех - природа'!E37</f>
        <v>96.05481727574751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2233</v>
      </c>
      <c r="D38" s="17">
        <f>'Биланс на успех - природа'!D38</f>
        <v>2102</v>
      </c>
      <c r="E38" s="16">
        <f>'Биланс на успех - природа'!E38</f>
        <v>94.133452754142411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175</v>
      </c>
      <c r="D39" s="17">
        <f>'Биланс на успех - природа'!D39</f>
        <v>211</v>
      </c>
      <c r="E39" s="16">
        <f>'Биланс на успех - природа'!E39</f>
        <v>120.57142857142857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77782</v>
      </c>
      <c r="D41" s="15">
        <f>'Биланс на успех - природа'!D41</f>
        <v>77076</v>
      </c>
      <c r="E41" s="15">
        <f>'Биланс на успех - природа'!E41</f>
        <v>99.092334987529256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77782</v>
      </c>
      <c r="D43" s="15">
        <f>'Биланс на успех - природа'!D43</f>
        <v>77076</v>
      </c>
      <c r="E43" s="15">
        <f>'Биланс на успех - природа'!E43</f>
        <v>99.092334987529256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77782</v>
      </c>
      <c r="D45" s="15">
        <f>'Биланс на успех - природа'!D45</f>
        <v>77076</v>
      </c>
      <c r="E45" s="15">
        <f>'Биланс на успех - природа'!E45</f>
        <v>99.092334987529256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77782</v>
      </c>
      <c r="D47" s="15">
        <f>'Биланс на успех - природа'!D47</f>
        <v>77076</v>
      </c>
      <c r="E47" s="15">
        <f>'Биланс на успех - природа'!E47</f>
        <v>99.092334987529256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77782</v>
      </c>
      <c r="D49" s="15">
        <f>'Биланс на успех - природа'!D49</f>
        <v>77076</v>
      </c>
      <c r="E49" s="15">
        <f>'Биланс на успех - природа'!E49</f>
        <v>99.092334987529256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Windows User</cp:lastModifiedBy>
  <cp:lastPrinted>2022-10-31T11:48:08Z</cp:lastPrinted>
  <dcterms:created xsi:type="dcterms:W3CDTF">2008-02-12T15:15:13Z</dcterms:created>
  <dcterms:modified xsi:type="dcterms:W3CDTF">2022-10-31T11:57:36Z</dcterms:modified>
</cp:coreProperties>
</file>