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ZA KATICA\Compliance\Makedonska berza\31.03.2023\"/>
    </mc:Choice>
  </mc:AlternateContent>
  <bookViews>
    <workbookView xWindow="14400" yWindow="120" windowWidth="11820" windowHeight="12540" tabRatio="898" activeTab="3"/>
  </bookViews>
  <sheets>
    <sheet name="ФИ-Почетна" sheetId="8" r:id="rId1"/>
    <sheet name="Биланс на состојба" sheetId="1" r:id="rId2"/>
    <sheet name="Биланс на успех" sheetId="5" r:id="rId3"/>
    <sheet name="Извештај за паричен тек" sheetId="7" r:id="rId4"/>
    <sheet name="BALANCE SHEET" sheetId="10" r:id="rId5"/>
    <sheet name="INCOME STATEMENT" sheetId="12" r:id="rId6"/>
    <sheet name="CASH FLOWS" sheetId="11" r:id="rId7"/>
  </sheets>
  <externalReferences>
    <externalReference r:id="rId8"/>
  </externalReferences>
  <definedNames>
    <definedName name="Excel_BuiltIn_Print_Area_1" localSheetId="0">[1]БС!#REF!</definedName>
    <definedName name="Excel_BuiltIn_Print_Area_1">[1]БС!#REF!</definedName>
    <definedName name="_xlnm.Print_Area" localSheetId="5">'INCOME STATEMENT'!$A$1:$D$41</definedName>
    <definedName name="_xlnm.Print_Area" localSheetId="1">'Биланс на состојба'!$A$1:$D$62</definedName>
    <definedName name="_xlnm.Print_Area" localSheetId="0">'ФИ-Почетна'!$A$1:$H$32</definedName>
    <definedName name="_xlnm.Print_Titles" localSheetId="4">'BALANCE SHEET'!$7:$9</definedName>
    <definedName name="_xlnm.Print_Titles" localSheetId="6">'CASH FLOWS'!$7:$8</definedName>
    <definedName name="_xlnm.Print_Titles" localSheetId="1">'Биланс на состојба'!$1:$9</definedName>
    <definedName name="_xlnm.Print_Titles" localSheetId="3">'Извештај за паричен тек'!$1:$8</definedName>
    <definedName name="table452a_4">#REF!</definedName>
    <definedName name="table452b_4">#REF!</definedName>
  </definedNames>
  <calcPr calcId="152511"/>
</workbook>
</file>

<file path=xl/calcChain.xml><?xml version="1.0" encoding="utf-8"?>
<calcChain xmlns="http://schemas.openxmlformats.org/spreadsheetml/2006/main">
  <c r="D50" i="1" l="1"/>
  <c r="D40" i="1"/>
  <c r="D38" i="1"/>
  <c r="D16" i="1"/>
  <c r="D11" i="1"/>
  <c r="C91" i="7"/>
  <c r="C77" i="7"/>
  <c r="C41" i="7"/>
  <c r="C61" i="7" s="1"/>
  <c r="C63" i="7" s="1"/>
  <c r="C94" i="7" s="1"/>
  <c r="C15" i="5"/>
  <c r="C12" i="5"/>
  <c r="C27" i="5" s="1"/>
  <c r="D27" i="5" l="1"/>
  <c r="D29" i="5" s="1"/>
  <c r="D31" i="5" s="1"/>
  <c r="D15" i="5"/>
  <c r="D12" i="5"/>
  <c r="D37" i="5" l="1"/>
  <c r="C37" i="5"/>
  <c r="D35" i="5"/>
  <c r="C35" i="5"/>
  <c r="B91" i="7"/>
  <c r="B77" i="7"/>
  <c r="B41" i="7"/>
  <c r="B61" i="7" s="1"/>
  <c r="B63" i="7" s="1"/>
  <c r="B94" i="7" s="1"/>
  <c r="D51" i="1"/>
  <c r="D53" i="1" s="1"/>
  <c r="C51" i="1"/>
  <c r="C53" i="1" s="1"/>
  <c r="D42" i="1"/>
  <c r="D54" i="1" s="1"/>
  <c r="C42" i="1"/>
  <c r="C54" i="1" s="1"/>
  <c r="D27" i="1"/>
  <c r="C27" i="1"/>
  <c r="C29" i="5" l="1"/>
  <c r="C31" i="5" s="1"/>
  <c r="B83" i="11" l="1"/>
  <c r="B3" i="11"/>
  <c r="B3" i="12"/>
  <c r="B3" i="10"/>
  <c r="B3" i="7"/>
  <c r="B3" i="5"/>
  <c r="B3" i="1"/>
  <c r="C9" i="12"/>
  <c r="D9" i="12"/>
  <c r="C9" i="10"/>
  <c r="D9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9" i="10"/>
  <c r="D29" i="10"/>
  <c r="C30" i="10"/>
  <c r="D30" i="10"/>
  <c r="C31" i="10"/>
  <c r="D31" i="10"/>
  <c r="C32" i="10"/>
  <c r="D32" i="10"/>
  <c r="C33" i="10"/>
  <c r="D33" i="10"/>
  <c r="C34" i="10"/>
  <c r="D34" i="10"/>
  <c r="C35" i="10"/>
  <c r="D35" i="10"/>
  <c r="C36" i="10"/>
  <c r="D36" i="10"/>
  <c r="C37" i="10"/>
  <c r="D37" i="10"/>
  <c r="C38" i="10"/>
  <c r="D38" i="10"/>
  <c r="C39" i="10"/>
  <c r="D39" i="10"/>
  <c r="C40" i="10"/>
  <c r="D40" i="10"/>
  <c r="C41" i="10"/>
  <c r="D41" i="10"/>
  <c r="C42" i="10"/>
  <c r="D42" i="10"/>
  <c r="C44" i="10"/>
  <c r="D44" i="10"/>
  <c r="C45" i="10"/>
  <c r="D45" i="10"/>
  <c r="C46" i="10"/>
  <c r="D46" i="10"/>
  <c r="C47" i="10"/>
  <c r="D47" i="10"/>
  <c r="C48" i="10"/>
  <c r="D48" i="10"/>
  <c r="C49" i="10"/>
  <c r="D49" i="10"/>
  <c r="C50" i="10"/>
  <c r="D50" i="10"/>
  <c r="C51" i="10"/>
  <c r="D51" i="10"/>
  <c r="C52" i="10"/>
  <c r="D52" i="10"/>
  <c r="C53" i="10"/>
  <c r="D53" i="10"/>
  <c r="C54" i="10"/>
  <c r="D54" i="10"/>
  <c r="C55" i="10"/>
  <c r="D55" i="10"/>
  <c r="C56" i="10"/>
  <c r="D56" i="10"/>
  <c r="B10" i="11"/>
  <c r="C10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B34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51" i="11"/>
  <c r="C51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B61" i="11"/>
  <c r="C61" i="11"/>
  <c r="B62" i="11"/>
  <c r="C62" i="11"/>
  <c r="B63" i="11"/>
  <c r="C63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B79" i="11"/>
  <c r="C79" i="11"/>
  <c r="B80" i="11"/>
  <c r="C80" i="11"/>
  <c r="B81" i="11"/>
  <c r="C81" i="11"/>
  <c r="B82" i="11"/>
  <c r="C82" i="11"/>
  <c r="C83" i="11"/>
  <c r="B84" i="11"/>
  <c r="C84" i="11"/>
  <c r="B85" i="11"/>
  <c r="C85" i="11"/>
  <c r="B86" i="11"/>
  <c r="C86" i="11"/>
  <c r="B87" i="11"/>
  <c r="C87" i="11"/>
  <c r="B88" i="11"/>
  <c r="C88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4" i="11"/>
  <c r="B5" i="11"/>
  <c r="B6" i="11"/>
  <c r="B4" i="12"/>
  <c r="B5" i="12"/>
  <c r="B6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33" i="12"/>
  <c r="D33" i="12"/>
  <c r="C34" i="12"/>
  <c r="D34" i="12"/>
  <c r="C36" i="12"/>
  <c r="D36" i="12"/>
  <c r="C37" i="12"/>
  <c r="D37" i="12"/>
  <c r="B4" i="10"/>
  <c r="B5" i="10"/>
  <c r="B6" i="10"/>
  <c r="B4" i="7"/>
  <c r="B5" i="7"/>
  <c r="B6" i="7"/>
  <c r="B4" i="5"/>
  <c r="B5" i="5"/>
  <c r="B6" i="5"/>
  <c r="B4" i="1"/>
  <c r="B5" i="1"/>
  <c r="B6" i="1"/>
</calcChain>
</file>

<file path=xl/sharedStrings.xml><?xml version="1.0" encoding="utf-8"?>
<sst xmlns="http://schemas.openxmlformats.org/spreadsheetml/2006/main" count="411" uniqueCount="339">
  <si>
    <t xml:space="preserve">Биланс на состојба </t>
  </si>
  <si>
    <t>Белешка</t>
  </si>
  <si>
    <t xml:space="preserve">тековна година </t>
  </si>
  <si>
    <t>претходна година</t>
  </si>
  <si>
    <t>Актива</t>
  </si>
  <si>
    <t>Парични средства и парични еквиваленти</t>
  </si>
  <si>
    <t>Средства за тргување</t>
  </si>
  <si>
    <t>Финансиски средства по објективна вредност преку билансот на успех определени како такви при почетното признавање</t>
  </si>
  <si>
    <t>Дериватни средства чувани за управување со ризик</t>
  </si>
  <si>
    <t>Кредити на и побарувања од банки</t>
  </si>
  <si>
    <t>Кредити на и побарувања од други комитенти</t>
  </si>
  <si>
    <t>Вложувања во хартии од вредност</t>
  </si>
  <si>
    <t>Вложувања во придружени друштва (сметководствено се евидентираат според „методот на главнина“)</t>
  </si>
  <si>
    <t>Побарувања за данок на добивка (тековен)</t>
  </si>
  <si>
    <t>Останати побарувања</t>
  </si>
  <si>
    <t>Заложени средства</t>
  </si>
  <si>
    <t>Преземени средства врз основа на ненаплатени побарувања</t>
  </si>
  <si>
    <t>Нематеријални средства</t>
  </si>
  <si>
    <t>Недвижности и опрема</t>
  </si>
  <si>
    <t>Одложени даночни средства</t>
  </si>
  <si>
    <t>Нетековни средства кои се чуваат за продажба и група за отуѓување</t>
  </si>
  <si>
    <t>Вкупна актива</t>
  </si>
  <si>
    <t>Обврски</t>
  </si>
  <si>
    <t>Обврски за тргување</t>
  </si>
  <si>
    <t>Финансиски обврски по објективна вредност преку билансот на успех определени како такви при почетното признавање</t>
  </si>
  <si>
    <t>Дериватни обврски чувани за управување со ризик</t>
  </si>
  <si>
    <t>Депозити на банките</t>
  </si>
  <si>
    <t>Депозити на други комитенти</t>
  </si>
  <si>
    <t>Издадени должнички хартии од вредност</t>
  </si>
  <si>
    <t>Обврски по кредити</t>
  </si>
  <si>
    <t>Субординирани обврски</t>
  </si>
  <si>
    <t>Посебна резерва и резервирања</t>
  </si>
  <si>
    <t>Обврски за данок на добивка (тековен)</t>
  </si>
  <si>
    <t>Одложени даночни обврски</t>
  </si>
  <si>
    <t>Останати обврски</t>
  </si>
  <si>
    <t>Обврски директно поврзани со група на средства за отуѓување</t>
  </si>
  <si>
    <t>Вкупно обврски</t>
  </si>
  <si>
    <t>Капитал и резерви</t>
  </si>
  <si>
    <t>Запишан капитал</t>
  </si>
  <si>
    <t>Премии од акции</t>
  </si>
  <si>
    <t>Сопствени акции</t>
  </si>
  <si>
    <t>Други сопственички инструменти</t>
  </si>
  <si>
    <t>Ревалоризациски резерви</t>
  </si>
  <si>
    <t>Останати резерви</t>
  </si>
  <si>
    <t>Задржана добивка/(Акумулирана загуба)</t>
  </si>
  <si>
    <t>Вкупно капитал и резерви, кои припаѓаат на акционерите на банката</t>
  </si>
  <si>
    <t>Неконтролирано учество*</t>
  </si>
  <si>
    <t>Вкупно капитал и резерви</t>
  </si>
  <si>
    <t>Вкупно обврски и капитал и резерви</t>
  </si>
  <si>
    <t>Потенцијални обврски</t>
  </si>
  <si>
    <t>Потенцијални средства</t>
  </si>
  <si>
    <t>* само за консолидираните финансиски извештаи</t>
  </si>
  <si>
    <t>Добивка/(загуба) за финансиската година</t>
  </si>
  <si>
    <t>Продадени сопствени акции</t>
  </si>
  <si>
    <t>Биланс на успех</t>
  </si>
  <si>
    <t xml:space="preserve">претходна година </t>
  </si>
  <si>
    <t>Приходи од камата</t>
  </si>
  <si>
    <t>Расходи за камата</t>
  </si>
  <si>
    <t>Нето-приходи/(расходи) од камата</t>
  </si>
  <si>
    <t>Приходи од провизии и надомести</t>
  </si>
  <si>
    <t>Расходи за провизии и надомести</t>
  </si>
  <si>
    <t>Нето-приходи/(расходи) од провизии и надомести</t>
  </si>
  <si>
    <t>Нето-приходи од тргување</t>
  </si>
  <si>
    <t>Нето-приходи од други финансиски инструменти евидентирани по објективна вредност</t>
  </si>
  <si>
    <t>Нето-приходи/(расходи) од курсни разлики</t>
  </si>
  <si>
    <t>Останати приходи од дејноста</t>
  </si>
  <si>
    <t>Удел во добивката на придружените друштва</t>
  </si>
  <si>
    <t>Загуба поради оштетување на нефинансиските средства, на нето-основа</t>
  </si>
  <si>
    <t>Трошоци за вработените</t>
  </si>
  <si>
    <t>Амортизација</t>
  </si>
  <si>
    <t>Останати расходи од дејноста</t>
  </si>
  <si>
    <t>Удел во загубата на придружените друштва</t>
  </si>
  <si>
    <t>Добивка/(загуба) пред оданочување</t>
  </si>
  <si>
    <t>Данок од добивка</t>
  </si>
  <si>
    <t>Добивка/(загуба) за финансиската година од непрекинато работење</t>
  </si>
  <si>
    <t>Добивка/(загуба) од група на средства и обврски кои се чуваат за продажба*</t>
  </si>
  <si>
    <t>Добивка/(загуба) за финансиската година, којашто им припаѓа на*:</t>
  </si>
  <si>
    <t>акционерите на банката</t>
  </si>
  <si>
    <t>неконтролираното учество</t>
  </si>
  <si>
    <t>Заработка по акција</t>
  </si>
  <si>
    <t>основна заработка по акција (во денари)</t>
  </si>
  <si>
    <t>разводнета заработка по акција (во денари)</t>
  </si>
  <si>
    <t>во илјади денари</t>
  </si>
  <si>
    <t>Извештај за паричниот тек</t>
  </si>
  <si>
    <t xml:space="preserve"> </t>
  </si>
  <si>
    <t xml:space="preserve">Тековна година </t>
  </si>
  <si>
    <t>Претходна година</t>
  </si>
  <si>
    <t>Паричен тек од основната дејност</t>
  </si>
  <si>
    <t>Добивка/(Загуба) пред оданочувањето</t>
  </si>
  <si>
    <t>Коригирана за:</t>
  </si>
  <si>
    <t>Неконтролирано учество, вклучено во консолидираниот биланс на успех*</t>
  </si>
  <si>
    <t>Амортизацијата на:</t>
  </si>
  <si>
    <t xml:space="preserve">     нематеријални средства  </t>
  </si>
  <si>
    <t xml:space="preserve">     недвижности и опрема</t>
  </si>
  <si>
    <t>Капиталната добивка од:</t>
  </si>
  <si>
    <t xml:space="preserve">     продажба на нематеријални средства</t>
  </si>
  <si>
    <t xml:space="preserve">     продажба на недвижности и опрема</t>
  </si>
  <si>
    <t xml:space="preserve">     продажба на преземени средства врз основа на ненаплатени побарувања</t>
  </si>
  <si>
    <t>Капиталната загуба од:</t>
  </si>
  <si>
    <t>Загуба поради оштетување на нефинансиските средства, на нето основа</t>
  </si>
  <si>
    <t xml:space="preserve">  дополнителни загуби поради оштетување</t>
  </si>
  <si>
    <t xml:space="preserve">  ослободени загуби поради оштетување</t>
  </si>
  <si>
    <t xml:space="preserve">  дополнителни резервирања</t>
  </si>
  <si>
    <t xml:space="preserve">  ослободени резервирања</t>
  </si>
  <si>
    <t>Приходи од дивиденди</t>
  </si>
  <si>
    <t>Удел во добивката/(загубата) на придружените друштва</t>
  </si>
  <si>
    <t>Останати корекции</t>
  </si>
  <si>
    <t>Наплатени камати</t>
  </si>
  <si>
    <t>Платени камати</t>
  </si>
  <si>
    <t>Добивка од дејноста пред промените во деловната актива</t>
  </si>
  <si>
    <t>(Зголемување)/намалување на деловната актива:</t>
  </si>
  <si>
    <t xml:space="preserve">Преземени средства врз основа на ненаплатени побарувања </t>
  </si>
  <si>
    <t>Задолжителна резерва во странска валута</t>
  </si>
  <si>
    <t>Задолжителен депозит кај НБРМ според посебни прописи</t>
  </si>
  <si>
    <t>Зголемување/(намалување) на деловните обврски:</t>
  </si>
  <si>
    <t>Депозити на банки</t>
  </si>
  <si>
    <t>Нето паричен тек од основната дејност пред оданочувањето</t>
  </si>
  <si>
    <t>(Платен)/поврат на данок на добивка</t>
  </si>
  <si>
    <t xml:space="preserve">Нето паричен тек од основната дејност </t>
  </si>
  <si>
    <t>Паричен тек од инвестициската дејност</t>
  </si>
  <si>
    <t>(Вложувања во хартии од вредност)</t>
  </si>
  <si>
    <t>Приливи од продажбата на вложувањата во хартии од вредност</t>
  </si>
  <si>
    <t>(Одливи за вложувањата во подружници и придружени друштва)</t>
  </si>
  <si>
    <t>Приливи од продажбата на вложувањата во подружници и придружени друштва</t>
  </si>
  <si>
    <t>(Набавка на нематеријални средства)</t>
  </si>
  <si>
    <t>Приливи од продажбата на нематеријалните средства</t>
  </si>
  <si>
    <t>(Набавка на недвижности и опрема)</t>
  </si>
  <si>
    <t>Приливи од продажбата на недвижностите и опремата</t>
  </si>
  <si>
    <t>(Одливи за нетековните средства кои се чуваат за продажба)</t>
  </si>
  <si>
    <t>Приливи од нетековните средства кои се чуваат за продажба</t>
  </si>
  <si>
    <t>(Останати одливи од инвестициската дејност)</t>
  </si>
  <si>
    <t xml:space="preserve">Останати приливи од инвестициската дејност </t>
  </si>
  <si>
    <t>Нето паричен тек од инвестициската дејност</t>
  </si>
  <si>
    <t>Паричен тек од финансирањето</t>
  </si>
  <si>
    <t>(Отплата на издадените должнички хартии од вредност)</t>
  </si>
  <si>
    <t>Приливи од издадените должнички хартии од вредност</t>
  </si>
  <si>
    <t>(Отплата на обврските по кредити)</t>
  </si>
  <si>
    <t>Зголемување на обврските по кредити</t>
  </si>
  <si>
    <t>(Отплата на издадените субординирани обврски)</t>
  </si>
  <si>
    <t>Приливи од издадените субординирани обврски</t>
  </si>
  <si>
    <t>(Откуп на сопствени акции)</t>
  </si>
  <si>
    <t>(Платени дивиденди)</t>
  </si>
  <si>
    <t>(Останати одливи од финансирањето)</t>
  </si>
  <si>
    <t>Останати приливи од финансирањето</t>
  </si>
  <si>
    <t>Нето паричен тек од финансирањето</t>
  </si>
  <si>
    <t>Ефект од исправката на вредноста на паричните средства и паричните еквиваленти</t>
  </si>
  <si>
    <t>Ефект од курсните разлики на паричните средства и паричните еквиваленти</t>
  </si>
  <si>
    <t>Парични средства и парични еквиваленти на 1 јануари</t>
  </si>
  <si>
    <t>Парични средства и парични еквиваленти на 31 Декември</t>
  </si>
  <si>
    <t>Извештајот е консолидиран</t>
  </si>
  <si>
    <t>Период на известување</t>
  </si>
  <si>
    <t>Назив на друштво</t>
  </si>
  <si>
    <t>Нето-зголемување/(намалување) на паричните средства и паричните еквиваленти</t>
  </si>
  <si>
    <t>Operating cash flows</t>
  </si>
  <si>
    <t>Profit/(Loss) before taxation</t>
  </si>
  <si>
    <t>Adjusted for:</t>
  </si>
  <si>
    <t>Intangible assets</t>
  </si>
  <si>
    <t>Property and equipment</t>
  </si>
  <si>
    <t>Capital gain from:</t>
  </si>
  <si>
    <t>Sale of intangible assets</t>
  </si>
  <si>
    <t>Sale of property and equipment</t>
  </si>
  <si>
    <t>Sale of foreclosed assets</t>
  </si>
  <si>
    <t>Capital loss from:</t>
  </si>
  <si>
    <t>Impairment losses of financial assets, net</t>
  </si>
  <si>
    <t>Additional impairment losses</t>
  </si>
  <si>
    <t>Release of impairment losses</t>
  </si>
  <si>
    <t>Impairment losses of non-financial assets, net</t>
  </si>
  <si>
    <t>Dividend income</t>
  </si>
  <si>
    <t>Share of profit /(loss) of associates</t>
  </si>
  <si>
    <t>Profit/(loss) from operations before changes in operating assets:</t>
  </si>
  <si>
    <t>(Increase)/decrease of operating assets:</t>
  </si>
  <si>
    <t>Trading assets</t>
  </si>
  <si>
    <t>Derivative assets held for risk management</t>
  </si>
  <si>
    <t>Loans and advances to banks</t>
  </si>
  <si>
    <t>Loans and advances to other customers</t>
  </si>
  <si>
    <t>Assets pledged as collateral</t>
  </si>
  <si>
    <t>Foreclosed assets</t>
  </si>
  <si>
    <t>Obligatory deposit in foreign currency</t>
  </si>
  <si>
    <t>Obligatory deposit held with NBRM according to special regulations</t>
  </si>
  <si>
    <t>Other receivables</t>
  </si>
  <si>
    <t>Deferred tax assets</t>
  </si>
  <si>
    <t>Non-current assets held-for-sale and disposal group</t>
  </si>
  <si>
    <t>Interest income, net</t>
  </si>
  <si>
    <t>Interest expense, net</t>
  </si>
  <si>
    <t>Trading income, net</t>
  </si>
  <si>
    <t>Special reserve</t>
  </si>
  <si>
    <t xml:space="preserve">Additional provisions </t>
  </si>
  <si>
    <t>Release of provisions</t>
  </si>
  <si>
    <t xml:space="preserve">Other adjustments </t>
  </si>
  <si>
    <t>Interest received</t>
  </si>
  <si>
    <t xml:space="preserve"> Interest paid</t>
  </si>
  <si>
    <t>Increase/(decrease) in operating liabilities:</t>
  </si>
  <si>
    <t>Trading liabilities</t>
  </si>
  <si>
    <t>Derivative liabilities held for risk management</t>
  </si>
  <si>
    <t>Due to banks</t>
  </si>
  <si>
    <t>Due to other customers</t>
  </si>
  <si>
    <t>Other liabilities</t>
  </si>
  <si>
    <t>Liabilities directly related to group or assets for disposal</t>
  </si>
  <si>
    <t>Net cash flow from operating activities before taxation</t>
  </si>
  <si>
    <t>(Paid)/received income tax</t>
  </si>
  <si>
    <t>Inflows from sale of investment in securities</t>
  </si>
  <si>
    <t>(Outflows from investment in subsidiaries and associates)</t>
  </si>
  <si>
    <t>Inflows from disposal of investment in subsidiaries and associates</t>
  </si>
  <si>
    <t>Other inflows from investing activity</t>
  </si>
  <si>
    <t>Inflows from issued shares/equity instruments during the period</t>
  </si>
  <si>
    <t>(Dividends paid)</t>
  </si>
  <si>
    <t>(Other financing outflows)</t>
  </si>
  <si>
    <t>Other financing inflows from financing</t>
  </si>
  <si>
    <t>Net cash flow from financing activities</t>
  </si>
  <si>
    <t>Cash and cash equivalents as of January, 1</t>
  </si>
  <si>
    <t>Cash and cash equivalents as of December, 31</t>
  </si>
  <si>
    <t>Net cash flow from operating activities</t>
  </si>
  <si>
    <t>Cash flow from investing activities</t>
  </si>
  <si>
    <t>(Investments in securities)</t>
  </si>
  <si>
    <t>Inflows from sale of property and equipment</t>
  </si>
  <si>
    <t>(Outflows from non-current assets held-for-sale)</t>
  </si>
  <si>
    <t>Inflows from non-current assets held-for-sale</t>
  </si>
  <si>
    <t>(Other outflows from investing activity)</t>
  </si>
  <si>
    <t>(Purchase of intangible assets)</t>
  </si>
  <si>
    <t>Inflows from sale of intangible assets</t>
  </si>
  <si>
    <t>(Purchase of property and equipment)</t>
  </si>
  <si>
    <t>Net cash flow from investing activities</t>
  </si>
  <si>
    <t>Cash flow from financing activities</t>
  </si>
  <si>
    <t>(Repayment of debt securities issued)</t>
  </si>
  <si>
    <t>Issued debt securities</t>
  </si>
  <si>
    <t>(Repayment of borrowings)</t>
  </si>
  <si>
    <t xml:space="preserve"> Increase of borrowings</t>
  </si>
  <si>
    <t>(Repayment of issued subordinated debts)</t>
  </si>
  <si>
    <t xml:space="preserve"> Issued subordinated debts</t>
  </si>
  <si>
    <t>Приливи од издадените акции / сопственички инструменти во текот на периодот</t>
  </si>
  <si>
    <t>(Purchase of treasury shares)</t>
  </si>
  <si>
    <t xml:space="preserve"> Disposal of treasury shares</t>
  </si>
  <si>
    <t>Effect from allowance for impairment of cash and cash equivalents</t>
  </si>
  <si>
    <t>Effect from foreign exchange differences of cash and cash equivalents</t>
  </si>
  <si>
    <t>Net increase/(decrease) of cash and cash equivalents</t>
  </si>
  <si>
    <t xml:space="preserve">Minority share, included in the consolidated income statement* </t>
  </si>
  <si>
    <t>Depreciation of:</t>
  </si>
  <si>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</si>
  <si>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</si>
  <si>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</si>
  <si>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</si>
  <si>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</si>
  <si>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</si>
  <si>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</si>
  <si>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</si>
  <si>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</si>
  <si>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</si>
  <si>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</si>
  <si>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</si>
  <si>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</si>
  <si>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</si>
  <si>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</si>
  <si>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</si>
  <si>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</si>
  <si>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</si>
  <si>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</si>
  <si>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Assets</t>
  </si>
  <si>
    <t>Cash and cash equivalents</t>
  </si>
  <si>
    <t>Held-for-trading assets</t>
  </si>
  <si>
    <t>Financial assets at fair value through profit or loss upon initial recognition</t>
  </si>
  <si>
    <t>Deposits from banks</t>
  </si>
  <si>
    <t>Subordinated debt</t>
  </si>
  <si>
    <t>Liabilities related to disposal group</t>
  </si>
  <si>
    <t>Retained earnings/(Accumulated losses)</t>
  </si>
  <si>
    <t>Non-controling interest*</t>
  </si>
  <si>
    <t>Total equity and reserves</t>
  </si>
  <si>
    <t>Total liabilities and equity and reserves</t>
  </si>
  <si>
    <t>Contingent liabilities</t>
  </si>
  <si>
    <t>Contingent assets</t>
  </si>
  <si>
    <t xml:space="preserve">Investments in securities </t>
  </si>
  <si>
    <t>Investments in associates</t>
  </si>
  <si>
    <t xml:space="preserve"> Income tax receivable (current) </t>
  </si>
  <si>
    <t xml:space="preserve">Intangible assets </t>
  </si>
  <si>
    <t xml:space="preserve">Property and equipment </t>
  </si>
  <si>
    <t xml:space="preserve">Total assets </t>
  </si>
  <si>
    <t>Liabilities</t>
  </si>
  <si>
    <t>Financial liabilities at fair value through profit or loss upon initial recognition</t>
  </si>
  <si>
    <t xml:space="preserve">Deposits from other customers </t>
  </si>
  <si>
    <t>Debt instruments issued</t>
  </si>
  <si>
    <t>Borrowings</t>
  </si>
  <si>
    <t>Deferred tax liabilities</t>
  </si>
  <si>
    <t xml:space="preserve">Special reserve and provisions </t>
  </si>
  <si>
    <t xml:space="preserve">Income tax payable (current) </t>
  </si>
  <si>
    <t>Total liabilities</t>
  </si>
  <si>
    <t>Equity and reserves</t>
  </si>
  <si>
    <t>Subscribed capital</t>
  </si>
  <si>
    <t xml:space="preserve">Share premium </t>
  </si>
  <si>
    <t>Treasury shares</t>
  </si>
  <si>
    <t xml:space="preserve">Other equity instruments </t>
  </si>
  <si>
    <t>Revaluation reserves</t>
  </si>
  <si>
    <t>Other reserves</t>
  </si>
  <si>
    <t>Total equity and reserves, attributable to the shareholders of the Bank</t>
  </si>
  <si>
    <t>BALANCE SHEET</t>
  </si>
  <si>
    <t>Note</t>
  </si>
  <si>
    <t>Interest income</t>
  </si>
  <si>
    <t>Interest expense</t>
  </si>
  <si>
    <t>Interest income/(expense), net</t>
  </si>
  <si>
    <t>Fee and commission income</t>
  </si>
  <si>
    <t>Fee and commission expense</t>
  </si>
  <si>
    <t>Fee and commission income/(expense), net</t>
  </si>
  <si>
    <t>Net trading income</t>
  </si>
  <si>
    <t>Net income from other financial instruments at fair value</t>
  </si>
  <si>
    <t>Foreign exchange gains/(losses), net</t>
  </si>
  <si>
    <t>Other operating income</t>
  </si>
  <si>
    <t>Share of profit of associates</t>
  </si>
  <si>
    <t>Personnel expenses</t>
  </si>
  <si>
    <t>Depreciation and amortization</t>
  </si>
  <si>
    <t>Income tax expense</t>
  </si>
  <si>
    <t>Profit for the year from continuing operations</t>
  </si>
  <si>
    <t>Profit/(loss) form group of assets and liabilities held for sale</t>
  </si>
  <si>
    <t>Profit/(loss) for the year</t>
  </si>
  <si>
    <t>Profit/(loss) for the year attributable to*:</t>
  </si>
  <si>
    <t>Banks shareholders</t>
  </si>
  <si>
    <t>Non-controling interest</t>
  </si>
  <si>
    <t>Earnings per share</t>
  </si>
  <si>
    <t>basic earning per share (in Denars)</t>
  </si>
  <si>
    <t>diluted earnings per share (in Denars)</t>
  </si>
  <si>
    <t>Profit/(loss) before tax</t>
  </si>
  <si>
    <t>Other operating expenses</t>
  </si>
  <si>
    <t>Share of loss of associates</t>
  </si>
  <si>
    <t>INCOME STATEMENT</t>
  </si>
  <si>
    <t>* only for consolidated financial statements</t>
  </si>
  <si>
    <t>*only for consolidated financial statements</t>
  </si>
  <si>
    <t>STATEMENT OF CASH FLOWS</t>
  </si>
  <si>
    <t>Година</t>
  </si>
  <si>
    <t>Company</t>
  </si>
  <si>
    <t>Reporting period</t>
  </si>
  <si>
    <t>Consolidated report</t>
  </si>
  <si>
    <t>Year</t>
  </si>
  <si>
    <t>In 000 MKD</t>
  </si>
  <si>
    <t>Previous Period</t>
  </si>
  <si>
    <t>Ревидиран</t>
  </si>
  <si>
    <t>Исправка на вредноста на финансиските средства и посебна резерва за вонбилансната изложеност, на нето-основа</t>
  </si>
  <si>
    <t xml:space="preserve">  дополнителна исправка на вредноста и посебна резерва</t>
  </si>
  <si>
    <t xml:space="preserve">  ослободена исправка на вредноста и посебна резерва</t>
  </si>
  <si>
    <t>Резервирања</t>
  </si>
  <si>
    <t>Current Period</t>
  </si>
  <si>
    <t xml:space="preserve"> 31.12.2022</t>
  </si>
  <si>
    <t>Универзална Инвестициона Банка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</si>
</sst>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,;[&lt;-499.99]\(#,##0,\);#,##0,;"/>
    <numFmt numFmtId="165" formatCode="##,##0.00;\(##,##0.00\);##,##0.00;"/>
    <numFmt numFmtId="166" formatCode="_(* #,##0_);_(* \(#,##0\);_(* &quot;-&quot;??_);_(@_)"/>
  </numFmts>
  <fonts count="4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name val="MAC C Times"/>
      <family val="1"/>
    </font>
    <font>
      <sz val="11"/>
      <color theme="1"/>
      <name val="MAC C Times"/>
      <family val="1"/>
    </font>
    <font>
      <b/>
      <sz val="11"/>
      <color theme="1"/>
      <name val="MAC C Times"/>
      <family val="1"/>
    </font>
    <font>
      <sz val="10"/>
      <color indexed="8"/>
      <name val="MAC C Times"/>
      <family val="1"/>
    </font>
    <font>
      <sz val="10"/>
      <name val="MAC C Times"/>
      <family val="1"/>
    </font>
    <font>
      <b/>
      <sz val="10"/>
      <color theme="1"/>
      <name val="MAC C Times"/>
      <family val="1"/>
    </font>
    <font>
      <sz val="10"/>
      <color theme="1"/>
      <name val="MAC C Times"/>
      <family val="1"/>
    </font>
    <font>
      <b/>
      <i/>
      <sz val="10"/>
      <name val="MAC C Times"/>
      <family val="1"/>
    </font>
    <font>
      <b/>
      <sz val="10"/>
      <name val="MAC C Times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/>
    <xf numFmtId="0" fontId="13" fillId="3" borderId="1" applyBorder="0">
      <alignment vertical="center" wrapText="1"/>
    </xf>
    <xf numFmtId="0" fontId="14" fillId="4" borderId="0" applyBorder="0">
      <alignment vertical="center" wrapText="1"/>
    </xf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1" fillId="0" borderId="0" xfId="7"/>
    <xf numFmtId="0" fontId="1" fillId="0" borderId="0" xfId="7" applyBorder="1"/>
    <xf numFmtId="0" fontId="2" fillId="0" borderId="0" xfId="9" applyBorder="1"/>
    <xf numFmtId="0" fontId="2" fillId="0" borderId="2" xfId="8" applyFont="1" applyBorder="1" applyAlignment="1">
      <alignment horizontal="center"/>
    </xf>
    <xf numFmtId="0" fontId="2" fillId="0" borderId="0" xfId="8"/>
    <xf numFmtId="0" fontId="2" fillId="0" borderId="3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4" xfId="8" applyFont="1" applyBorder="1" applyAlignment="1">
      <alignment horizontal="center" wrapText="1"/>
    </xf>
    <xf numFmtId="0" fontId="4" fillId="0" borderId="0" xfId="8" applyFont="1" applyAlignment="1">
      <alignment wrapText="1"/>
    </xf>
    <xf numFmtId="0" fontId="2" fillId="0" borderId="5" xfId="8" applyFont="1" applyBorder="1" applyAlignment="1">
      <alignment horizontal="center" wrapText="1"/>
    </xf>
    <xf numFmtId="164" fontId="2" fillId="0" borderId="6" xfId="8" applyNumberFormat="1" applyFont="1" applyFill="1" applyBorder="1" applyAlignment="1"/>
    <xf numFmtId="164" fontId="2" fillId="0" borderId="7" xfId="8" applyNumberFormat="1" applyFont="1" applyFill="1" applyBorder="1" applyAlignment="1"/>
    <xf numFmtId="3" fontId="2" fillId="2" borderId="1" xfId="8" applyNumberFormat="1" applyFont="1" applyFill="1" applyBorder="1" applyAlignment="1"/>
    <xf numFmtId="3" fontId="2" fillId="2" borderId="0" xfId="8" applyNumberFormat="1" applyFont="1" applyFill="1" applyBorder="1" applyAlignment="1"/>
    <xf numFmtId="0" fontId="5" fillId="0" borderId="0" xfId="9" applyFont="1"/>
    <xf numFmtId="3" fontId="2" fillId="2" borderId="4" xfId="8" applyNumberFormat="1" applyFill="1" applyBorder="1"/>
    <xf numFmtId="0" fontId="1" fillId="0" borderId="0" xfId="10"/>
    <xf numFmtId="0" fontId="1" fillId="0" borderId="2" xfId="10" applyNumberFormat="1" applyBorder="1" applyAlignment="1">
      <alignment horizontal="center"/>
    </xf>
    <xf numFmtId="3" fontId="1" fillId="2" borderId="2" xfId="10" applyNumberFormat="1" applyFill="1" applyBorder="1"/>
    <xf numFmtId="0" fontId="1" fillId="0" borderId="0" xfId="10" applyBorder="1"/>
    <xf numFmtId="0" fontId="1" fillId="0" borderId="4" xfId="10" applyNumberFormat="1" applyBorder="1" applyAlignment="1">
      <alignment horizontal="center"/>
    </xf>
    <xf numFmtId="3" fontId="1" fillId="2" borderId="4" xfId="10" applyNumberFormat="1" applyFill="1" applyBorder="1"/>
    <xf numFmtId="0" fontId="4" fillId="0" borderId="4" xfId="10" applyNumberFormat="1" applyFont="1" applyBorder="1" applyAlignment="1">
      <alignment horizontal="center"/>
    </xf>
    <xf numFmtId="0" fontId="2" fillId="0" borderId="4" xfId="10" applyNumberFormat="1" applyFont="1" applyBorder="1" applyAlignment="1">
      <alignment horizontal="center"/>
    </xf>
    <xf numFmtId="165" fontId="1" fillId="2" borderId="4" xfId="10" applyNumberFormat="1" applyFill="1" applyBorder="1"/>
    <xf numFmtId="0" fontId="2" fillId="0" borderId="3" xfId="10" applyNumberFormat="1" applyFont="1" applyBorder="1" applyAlignment="1">
      <alignment horizontal="center"/>
    </xf>
    <xf numFmtId="165" fontId="2" fillId="2" borderId="3" xfId="10" applyNumberFormat="1" applyFont="1" applyFill="1" applyBorder="1"/>
    <xf numFmtId="0" fontId="2" fillId="0" borderId="0" xfId="9"/>
    <xf numFmtId="0" fontId="19" fillId="0" borderId="0" xfId="0" applyFont="1"/>
    <xf numFmtId="0" fontId="20" fillId="0" borderId="8" xfId="0" applyFont="1" applyBorder="1" applyAlignment="1">
      <alignment horizontal="center" vertical="center" wrapText="1"/>
    </xf>
    <xf numFmtId="0" fontId="2" fillId="0" borderId="0" xfId="8" applyFont="1" applyAlignment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2" fillId="0" borderId="0" xfId="8" applyAlignment="1">
      <alignment horizontal="left" vertical="top" wrapText="1"/>
    </xf>
    <xf numFmtId="0" fontId="2" fillId="0" borderId="0" xfId="8" applyFont="1" applyFill="1" applyAlignment="1">
      <alignment horizontal="left" vertical="top" wrapText="1"/>
    </xf>
    <xf numFmtId="0" fontId="1" fillId="0" borderId="0" xfId="7" applyBorder="1" applyAlignment="1">
      <alignment horizontal="left" vertical="top" wrapText="1"/>
    </xf>
    <xf numFmtId="0" fontId="2" fillId="0" borderId="0" xfId="9" applyBorder="1" applyAlignment="1">
      <alignment horizontal="left" vertical="top" wrapText="1"/>
    </xf>
    <xf numFmtId="0" fontId="0" fillId="0" borderId="0" xfId="0" applyFill="1" applyBorder="1"/>
    <xf numFmtId="164" fontId="2" fillId="0" borderId="0" xfId="8" applyNumberFormat="1" applyFont="1" applyFill="1" applyBorder="1" applyAlignment="1"/>
    <xf numFmtId="3" fontId="4" fillId="5" borderId="8" xfId="8" applyNumberFormat="1" applyFont="1" applyFill="1" applyBorder="1"/>
    <xf numFmtId="3" fontId="4" fillId="5" borderId="8" xfId="10" applyNumberFormat="1" applyFont="1" applyFill="1" applyBorder="1"/>
    <xf numFmtId="0" fontId="1" fillId="0" borderId="0" xfId="8" applyFont="1" applyFill="1" applyAlignment="1">
      <alignment horizontal="right" wrapText="1"/>
    </xf>
    <xf numFmtId="0" fontId="1" fillId="0" borderId="0" xfId="10" applyAlignment="1">
      <alignment horizontal="left" vertical="top" wrapText="1"/>
    </xf>
    <xf numFmtId="0" fontId="2" fillId="0" borderId="0" xfId="10" applyFont="1" applyAlignment="1">
      <alignment horizontal="left" vertical="top" wrapText="1"/>
    </xf>
    <xf numFmtId="0" fontId="4" fillId="0" borderId="0" xfId="10" applyFont="1" applyAlignment="1">
      <alignment horizontal="left" vertical="top" wrapText="1"/>
    </xf>
    <xf numFmtId="0" fontId="1" fillId="0" borderId="0" xfId="10" applyAlignment="1">
      <alignment horizontal="left" vertical="top" wrapText="1" indent="1"/>
    </xf>
    <xf numFmtId="0" fontId="2" fillId="0" borderId="0" xfId="10" applyFont="1" applyAlignment="1">
      <alignment horizontal="left" vertical="top" wrapText="1" indent="1"/>
    </xf>
    <xf numFmtId="0" fontId="6" fillId="0" borderId="0" xfId="8" applyFont="1" applyFill="1" applyAlignment="1">
      <alignment vertical="top" wrapText="1"/>
    </xf>
    <xf numFmtId="0" fontId="20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" fillId="0" borderId="0" xfId="10" applyFill="1" applyBorder="1"/>
    <xf numFmtId="0" fontId="6" fillId="5" borderId="0" xfId="8" applyFont="1" applyFill="1" applyAlignment="1">
      <alignment vertical="top" wrapText="1"/>
    </xf>
    <xf numFmtId="0" fontId="6" fillId="5" borderId="9" xfId="8" applyFont="1" applyFill="1" applyBorder="1" applyAlignment="1">
      <alignment vertical="top" wrapText="1"/>
    </xf>
    <xf numFmtId="14" fontId="6" fillId="5" borderId="0" xfId="8" applyNumberFormat="1" applyFont="1" applyFill="1" applyAlignment="1">
      <alignment vertical="top" wrapText="1"/>
    </xf>
    <xf numFmtId="0" fontId="6" fillId="0" borderId="21" xfId="7" applyFont="1" applyBorder="1" applyAlignment="1" applyProtection="1">
      <alignment vertical="center"/>
      <protection locked="0"/>
    </xf>
    <xf numFmtId="0" fontId="6" fillId="0" borderId="22" xfId="7" applyFont="1" applyBorder="1" applyAlignment="1" applyProtection="1">
      <alignment horizontal="left" vertical="center"/>
      <protection locked="0"/>
    </xf>
    <xf numFmtId="0" fontId="6" fillId="5" borderId="0" xfId="8" applyNumberFormat="1" applyFont="1" applyFill="1" applyAlignment="1">
      <alignment horizontal="left" vertical="top" wrapText="1"/>
    </xf>
    <xf numFmtId="0" fontId="20" fillId="0" borderId="0" xfId="0" applyFont="1" applyBorder="1" applyAlignment="1">
      <alignment vertical="center"/>
    </xf>
    <xf numFmtId="3" fontId="19" fillId="5" borderId="8" xfId="0" applyNumberFormat="1" applyFont="1" applyFill="1" applyBorder="1" applyAlignment="1">
      <alignment vertical="center" wrapText="1"/>
    </xf>
    <xf numFmtId="3" fontId="19" fillId="0" borderId="8" xfId="0" applyNumberFormat="1" applyFont="1" applyBorder="1" applyAlignment="1">
      <alignment vertical="center" wrapText="1"/>
    </xf>
    <xf numFmtId="3" fontId="22" fillId="5" borderId="8" xfId="0" applyNumberFormat="1" applyFont="1" applyFill="1" applyBorder="1" applyAlignment="1">
      <alignment vertical="center" wrapText="1"/>
    </xf>
    <xf numFmtId="3" fontId="19" fillId="5" borderId="8" xfId="0" applyNumberFormat="1" applyFont="1" applyFill="1" applyBorder="1" applyAlignment="1">
      <alignment vertical="center"/>
    </xf>
    <xf numFmtId="3" fontId="19" fillId="5" borderId="8" xfId="0" applyNumberFormat="1" applyFont="1" applyFill="1" applyBorder="1" applyAlignment="1">
      <alignment horizontal="right" vertical="center" wrapText="1"/>
    </xf>
    <xf numFmtId="3" fontId="20" fillId="5" borderId="8" xfId="0" applyNumberFormat="1" applyFont="1" applyFill="1" applyBorder="1" applyAlignment="1">
      <alignment vertical="center" wrapText="1"/>
    </xf>
    <xf numFmtId="0" fontId="6" fillId="0" borderId="21" xfId="7" applyFont="1" applyBorder="1" applyAlignment="1" applyProtection="1">
      <alignment horizontal="left" vertical="center"/>
      <protection locked="0"/>
    </xf>
    <xf numFmtId="0" fontId="6" fillId="0" borderId="23" xfId="7" applyFont="1" applyBorder="1" applyAlignment="1" applyProtection="1">
      <alignment vertical="center"/>
    </xf>
    <xf numFmtId="0" fontId="6" fillId="0" borderId="24" xfId="7" applyFont="1" applyBorder="1" applyAlignment="1" applyProtection="1">
      <alignment vertical="center"/>
    </xf>
    <xf numFmtId="0" fontId="0" fillId="0" borderId="0" xfId="0" applyProtection="1"/>
    <xf numFmtId="0" fontId="1" fillId="0" borderId="0" xfId="8" applyFont="1" applyFill="1" applyAlignment="1" applyProtection="1">
      <alignment horizontal="right" wrapText="1"/>
    </xf>
    <xf numFmtId="0" fontId="6" fillId="5" borderId="0" xfId="8" applyNumberFormat="1" applyFont="1" applyFill="1" applyAlignment="1" applyProtection="1">
      <alignment horizontal="left" vertical="top" wrapText="1"/>
    </xf>
    <xf numFmtId="14" fontId="6" fillId="5" borderId="0" xfId="8" applyNumberFormat="1" applyFont="1" applyFill="1" applyAlignment="1" applyProtection="1">
      <alignment vertical="top" wrapText="1"/>
    </xf>
    <xf numFmtId="0" fontId="6" fillId="5" borderId="0" xfId="8" applyFont="1" applyFill="1" applyAlignment="1" applyProtection="1">
      <alignment vertical="top" wrapText="1"/>
    </xf>
    <xf numFmtId="0" fontId="6" fillId="5" borderId="9" xfId="8" applyFont="1" applyFill="1" applyBorder="1" applyAlignment="1" applyProtection="1">
      <alignment vertical="top" wrapText="1"/>
    </xf>
    <xf numFmtId="0" fontId="2" fillId="0" borderId="0" xfId="8" applyProtection="1"/>
    <xf numFmtId="164" fontId="2" fillId="0" borderId="6" xfId="8" applyNumberFormat="1" applyFont="1" applyFill="1" applyBorder="1" applyAlignment="1" applyProtection="1"/>
    <xf numFmtId="164" fontId="2" fillId="0" borderId="7" xfId="8" applyNumberFormat="1" applyFont="1" applyFill="1" applyBorder="1" applyAlignment="1" applyProtection="1"/>
    <xf numFmtId="0" fontId="0" fillId="0" borderId="0" xfId="0" applyFill="1" applyBorder="1" applyProtection="1"/>
    <xf numFmtId="164" fontId="2" fillId="0" borderId="0" xfId="8" applyNumberFormat="1" applyFont="1" applyFill="1" applyBorder="1" applyAlignment="1" applyProtection="1"/>
    <xf numFmtId="0" fontId="2" fillId="0" borderId="0" xfId="8" applyAlignment="1" applyProtection="1">
      <alignment horizontal="left" vertical="top" wrapText="1"/>
    </xf>
    <xf numFmtId="0" fontId="1" fillId="0" borderId="0" xfId="7" applyBorder="1" applyAlignment="1" applyProtection="1">
      <alignment horizontal="left" vertical="top" wrapText="1"/>
    </xf>
    <xf numFmtId="0" fontId="1" fillId="0" borderId="0" xfId="7" applyBorder="1" applyProtection="1"/>
    <xf numFmtId="0" fontId="2" fillId="0" borderId="0" xfId="9" applyBorder="1" applyAlignment="1" applyProtection="1">
      <alignment horizontal="left" vertical="top" wrapText="1"/>
    </xf>
    <xf numFmtId="0" fontId="2" fillId="0" borderId="0" xfId="9" applyBorder="1" applyProtection="1"/>
    <xf numFmtId="0" fontId="1" fillId="0" borderId="0" xfId="7" applyProtection="1"/>
    <xf numFmtId="0" fontId="5" fillId="0" borderId="0" xfId="9" applyFont="1" applyProtection="1"/>
    <xf numFmtId="0" fontId="23" fillId="0" borderId="0" xfId="7" applyFont="1" applyProtection="1"/>
    <xf numFmtId="0" fontId="1" fillId="0" borderId="11" xfId="7" applyBorder="1" applyProtection="1"/>
    <xf numFmtId="0" fontId="1" fillId="0" borderId="12" xfId="7" applyBorder="1" applyProtection="1"/>
    <xf numFmtId="0" fontId="1" fillId="0" borderId="0" xfId="7" applyAlignment="1" applyProtection="1">
      <alignment vertical="center"/>
    </xf>
    <xf numFmtId="0" fontId="1" fillId="0" borderId="11" xfId="7" applyBorder="1" applyAlignment="1" applyProtection="1">
      <alignment vertical="center"/>
    </xf>
    <xf numFmtId="0" fontId="1" fillId="0" borderId="0" xfId="7" applyBorder="1" applyAlignment="1" applyProtection="1">
      <alignment vertical="center"/>
    </xf>
    <xf numFmtId="0" fontId="1" fillId="0" borderId="12" xfId="7" applyBorder="1" applyAlignment="1" applyProtection="1">
      <alignment vertical="center"/>
    </xf>
    <xf numFmtId="0" fontId="23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Alignment="1" applyProtection="1">
      <alignment horizontal="left" vertical="center"/>
    </xf>
    <xf numFmtId="0" fontId="1" fillId="0" borderId="0" xfId="7" applyFont="1" applyProtection="1"/>
    <xf numFmtId="0" fontId="10" fillId="0" borderId="0" xfId="7" applyFont="1" applyAlignment="1" applyProtection="1">
      <alignment vertical="top" wrapText="1"/>
    </xf>
    <xf numFmtId="0" fontId="10" fillId="0" borderId="0" xfId="7" applyFont="1" applyAlignment="1" applyProtection="1">
      <alignment vertical="top"/>
    </xf>
    <xf numFmtId="0" fontId="1" fillId="0" borderId="25" xfId="7" applyBorder="1" applyAlignment="1" applyProtection="1">
      <alignment vertical="center"/>
    </xf>
    <xf numFmtId="0" fontId="1" fillId="0" borderId="26" xfId="7" applyFont="1" applyBorder="1" applyAlignment="1" applyProtection="1">
      <alignment vertical="center"/>
    </xf>
    <xf numFmtId="0" fontId="6" fillId="0" borderId="23" xfId="7" applyFont="1" applyBorder="1" applyAlignment="1" applyProtection="1">
      <alignment horizontal="left" vertical="center"/>
    </xf>
    <xf numFmtId="0" fontId="6" fillId="0" borderId="24" xfId="7" applyFont="1" applyBorder="1" applyAlignment="1" applyProtection="1">
      <alignment horizontal="left" vertical="center"/>
    </xf>
    <xf numFmtId="0" fontId="16" fillId="0" borderId="0" xfId="3" applyAlignment="1" applyProtection="1">
      <alignment horizontal="left" vertical="center" indent="2"/>
    </xf>
    <xf numFmtId="0" fontId="1" fillId="0" borderId="26" xfId="7" applyBorder="1" applyAlignment="1" applyProtection="1">
      <alignment vertical="center"/>
    </xf>
    <xf numFmtId="0" fontId="1" fillId="0" borderId="27" xfId="7" applyFont="1" applyBorder="1" applyAlignment="1" applyProtection="1">
      <alignment vertical="center"/>
    </xf>
    <xf numFmtId="0" fontId="1" fillId="0" borderId="28" xfId="7" applyFont="1" applyBorder="1" applyAlignment="1" applyProtection="1">
      <alignment vertical="center"/>
    </xf>
    <xf numFmtId="0" fontId="1" fillId="0" borderId="29" xfId="7" applyBorder="1" applyAlignment="1" applyProtection="1">
      <alignment horizontal="left" vertical="center"/>
    </xf>
    <xf numFmtId="0" fontId="1" fillId="0" borderId="30" xfId="7" applyBorder="1" applyAlignment="1" applyProtection="1">
      <alignment horizontal="left" vertical="center"/>
    </xf>
    <xf numFmtId="0" fontId="1" fillId="0" borderId="31" xfId="7" applyBorder="1" applyAlignment="1" applyProtection="1">
      <alignment horizontal="left" vertical="center"/>
    </xf>
    <xf numFmtId="0" fontId="11" fillId="0" borderId="0" xfId="7" applyFont="1" applyAlignment="1" applyProtection="1">
      <alignment vertical="center"/>
    </xf>
    <xf numFmtId="0" fontId="1" fillId="0" borderId="13" xfId="7" applyBorder="1" applyProtection="1"/>
    <xf numFmtId="0" fontId="1" fillId="0" borderId="14" xfId="7" applyBorder="1" applyProtection="1"/>
    <xf numFmtId="0" fontId="1" fillId="0" borderId="15" xfId="7" applyBorder="1" applyProtection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6" fillId="0" borderId="0" xfId="10" applyFont="1" applyAlignment="1">
      <alignment horizontal="left" vertical="top" wrapText="1"/>
    </xf>
    <xf numFmtId="3" fontId="2" fillId="2" borderId="4" xfId="8" applyNumberFormat="1" applyFont="1" applyFill="1" applyBorder="1" applyAlignment="1"/>
    <xf numFmtId="3" fontId="2" fillId="2" borderId="1" xfId="8" applyNumberFormat="1" applyFont="1" applyFill="1" applyBorder="1" applyAlignment="1">
      <alignment wrapText="1"/>
    </xf>
    <xf numFmtId="3" fontId="2" fillId="2" borderId="4" xfId="8" applyNumberFormat="1" applyFont="1" applyFill="1" applyBorder="1" applyAlignment="1">
      <alignment wrapText="1"/>
    </xf>
    <xf numFmtId="3" fontId="4" fillId="5" borderId="10" xfId="8" applyNumberFormat="1" applyFont="1" applyFill="1" applyBorder="1" applyAlignment="1"/>
    <xf numFmtId="3" fontId="4" fillId="5" borderId="8" xfId="8" applyNumberFormat="1" applyFont="1" applyFill="1" applyBorder="1" applyAlignment="1"/>
    <xf numFmtId="3" fontId="2" fillId="0" borderId="1" xfId="8" applyNumberFormat="1" applyFont="1" applyFill="1" applyBorder="1" applyAlignment="1"/>
    <xf numFmtId="3" fontId="2" fillId="2" borderId="1" xfId="8" applyNumberFormat="1" applyFill="1" applyBorder="1"/>
    <xf numFmtId="3" fontId="2" fillId="0" borderId="4" xfId="8" applyNumberFormat="1" applyBorder="1"/>
    <xf numFmtId="3" fontId="4" fillId="5" borderId="3" xfId="8" applyNumberFormat="1" applyFont="1" applyFill="1" applyBorder="1"/>
    <xf numFmtId="3" fontId="2" fillId="2" borderId="2" xfId="8" applyNumberFormat="1" applyFill="1" applyBorder="1"/>
    <xf numFmtId="3" fontId="2" fillId="2" borderId="3" xfId="8" applyNumberFormat="1" applyFill="1" applyBorder="1"/>
    <xf numFmtId="3" fontId="1" fillId="2" borderId="3" xfId="10" applyNumberFormat="1" applyFill="1" applyBorder="1"/>
    <xf numFmtId="3" fontId="1" fillId="2" borderId="1" xfId="10" applyNumberFormat="1" applyFill="1" applyBorder="1"/>
    <xf numFmtId="3" fontId="4" fillId="5" borderId="16" xfId="10" applyNumberFormat="1" applyFont="1" applyFill="1" applyBorder="1"/>
    <xf numFmtId="3" fontId="1" fillId="0" borderId="4" xfId="10" applyNumberFormat="1" applyBorder="1"/>
    <xf numFmtId="3" fontId="4" fillId="0" borderId="4" xfId="10" applyNumberFormat="1" applyFont="1" applyBorder="1"/>
    <xf numFmtId="3" fontId="20" fillId="0" borderId="8" xfId="0" applyNumberFormat="1" applyFont="1" applyBorder="1" applyAlignment="1">
      <alignment vertical="center"/>
    </xf>
    <xf numFmtId="0" fontId="26" fillId="0" borderId="0" xfId="0" applyFont="1"/>
    <xf numFmtId="0" fontId="4" fillId="0" borderId="0" xfId="8" applyFont="1" applyAlignment="1" applyProtection="1">
      <alignment wrapText="1"/>
      <protection locked="0"/>
    </xf>
    <xf numFmtId="0" fontId="2" fillId="0" borderId="5" xfId="8" applyFont="1" applyBorder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center" wrapText="1"/>
      <protection locked="0"/>
    </xf>
    <xf numFmtId="0" fontId="2" fillId="0" borderId="4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2" fillId="0" borderId="0" xfId="8" applyFont="1" applyFill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/>
      <protection locked="0"/>
    </xf>
    <xf numFmtId="0" fontId="2" fillId="0" borderId="0" xfId="8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/>
      <protection locked="0"/>
    </xf>
    <xf numFmtId="0" fontId="2" fillId="0" borderId="2" xfId="8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/>
      <protection locked="0"/>
    </xf>
    <xf numFmtId="0" fontId="1" fillId="0" borderId="2" xfId="10" applyNumberFormat="1" applyBorder="1" applyAlignment="1" applyProtection="1">
      <alignment horizontal="center"/>
      <protection locked="0"/>
    </xf>
    <xf numFmtId="0" fontId="1" fillId="0" borderId="4" xfId="10" applyNumberFormat="1" applyBorder="1" applyAlignment="1" applyProtection="1">
      <alignment horizontal="center"/>
      <protection locked="0"/>
    </xf>
    <xf numFmtId="0" fontId="2" fillId="0" borderId="0" xfId="10" applyFont="1" applyAlignment="1" applyProtection="1">
      <alignment horizontal="left" vertical="top" wrapText="1"/>
      <protection locked="0"/>
    </xf>
    <xf numFmtId="0" fontId="4" fillId="0" borderId="0" xfId="10" applyFont="1" applyAlignment="1" applyProtection="1">
      <alignment horizontal="left" vertical="top" wrapText="1"/>
      <protection locked="0"/>
    </xf>
    <xf numFmtId="0" fontId="4" fillId="0" borderId="4" xfId="10" applyNumberFormat="1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 indent="1"/>
      <protection locked="0"/>
    </xf>
    <xf numFmtId="0" fontId="2" fillId="0" borderId="0" xfId="10" applyFont="1" applyAlignment="1" applyProtection="1">
      <alignment horizontal="left" vertical="top" wrapText="1" indent="1"/>
      <protection locked="0"/>
    </xf>
    <xf numFmtId="0" fontId="2" fillId="0" borderId="4" xfId="10" applyNumberFormat="1" applyFont="1" applyBorder="1" applyAlignment="1" applyProtection="1">
      <alignment horizontal="center"/>
      <protection locked="0"/>
    </xf>
    <xf numFmtId="0" fontId="2" fillId="0" borderId="3" xfId="10" applyNumberFormat="1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1" fillId="0" borderId="2" xfId="10" applyBorder="1" applyAlignment="1" applyProtection="1">
      <alignment horizontal="center" vertical="center" wrapText="1"/>
      <protection locked="0"/>
    </xf>
    <xf numFmtId="0" fontId="1" fillId="0" borderId="2" xfId="10" applyFont="1" applyBorder="1" applyAlignment="1" applyProtection="1">
      <alignment horizontal="center" vertical="center" wrapText="1"/>
      <protection locked="0"/>
    </xf>
    <xf numFmtId="0" fontId="2" fillId="0" borderId="2" xfId="8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left" vertical="top" wrapText="1"/>
      <protection locked="0"/>
    </xf>
    <xf numFmtId="0" fontId="28" fillId="0" borderId="8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14" fontId="2" fillId="0" borderId="3" xfId="8" applyNumberFormat="1" applyBorder="1" applyAlignment="1" applyProtection="1">
      <alignment horizontal="center" vertical="center" wrapText="1"/>
      <protection locked="0"/>
    </xf>
    <xf numFmtId="14" fontId="1" fillId="0" borderId="3" xfId="10" applyNumberFormat="1" applyBorder="1" applyAlignment="1" applyProtection="1">
      <alignment horizontal="center" vertical="center" wrapText="1"/>
      <protection locked="0"/>
    </xf>
    <xf numFmtId="2" fontId="19" fillId="0" borderId="8" xfId="0" applyNumberFormat="1" applyFont="1" applyBorder="1" applyAlignment="1" applyProtection="1">
      <alignment horizontal="right" vertical="center"/>
      <protection locked="0"/>
    </xf>
    <xf numFmtId="3" fontId="22" fillId="0" borderId="8" xfId="0" applyNumberFormat="1" applyFont="1" applyBorder="1" applyAlignment="1" applyProtection="1">
      <alignment horizontal="right" vertical="center" wrapText="1"/>
      <protection locked="0"/>
    </xf>
    <xf numFmtId="3" fontId="20" fillId="0" borderId="8" xfId="0" applyNumberFormat="1" applyFont="1" applyBorder="1" applyAlignment="1" applyProtection="1">
      <alignment horizontal="right" vertical="center" wrapText="1"/>
      <protection locked="0"/>
    </xf>
    <xf numFmtId="0" fontId="2" fillId="0" borderId="8" xfId="8" applyBorder="1" applyAlignment="1" applyProtection="1">
      <alignment horizontal="center" vertical="center" wrapText="1"/>
      <protection locked="0"/>
    </xf>
    <xf numFmtId="14" fontId="2" fillId="0" borderId="8" xfId="8" applyNumberFormat="1" applyBorder="1" applyAlignment="1" applyProtection="1">
      <alignment horizontal="center" vertical="center" wrapText="1"/>
      <protection locked="0"/>
    </xf>
    <xf numFmtId="166" fontId="34" fillId="6" borderId="4" xfId="16" applyNumberFormat="1" applyFont="1" applyFill="1" applyBorder="1" applyAlignment="1" applyProtection="1">
      <alignment horizontal="right"/>
      <protection locked="0"/>
    </xf>
    <xf numFmtId="166" fontId="35" fillId="6" borderId="4" xfId="16" applyNumberFormat="1" applyFont="1" applyFill="1" applyBorder="1" applyAlignment="1" applyProtection="1">
      <alignment horizontal="right"/>
      <protection locked="0"/>
    </xf>
    <xf numFmtId="3" fontId="36" fillId="0" borderId="8" xfId="16" applyNumberFormat="1" applyFont="1" applyFill="1" applyBorder="1" applyAlignment="1" applyProtection="1">
      <alignment horizontal="right"/>
      <protection locked="0"/>
    </xf>
    <xf numFmtId="3" fontId="37" fillId="0" borderId="4" xfId="16" applyNumberFormat="1" applyFont="1" applyFill="1" applyBorder="1" applyAlignment="1" applyProtection="1">
      <alignment horizontal="right"/>
      <protection locked="0"/>
    </xf>
    <xf numFmtId="3" fontId="37" fillId="7" borderId="3" xfId="16" applyNumberFormat="1" applyFont="1" applyFill="1" applyBorder="1" applyAlignment="1" applyProtection="1">
      <alignment horizontal="right"/>
      <protection locked="0"/>
    </xf>
    <xf numFmtId="166" fontId="35" fillId="6" borderId="1" xfId="17" applyNumberFormat="1" applyFont="1" applyFill="1" applyBorder="1" applyProtection="1">
      <protection locked="0"/>
    </xf>
    <xf numFmtId="166" fontId="35" fillId="0" borderId="1" xfId="17" applyNumberFormat="1" applyFont="1" applyFill="1" applyBorder="1" applyProtection="1">
      <protection locked="0"/>
    </xf>
    <xf numFmtId="166" fontId="35" fillId="6" borderId="4" xfId="17" applyNumberFormat="1" applyFont="1" applyFill="1" applyBorder="1" applyProtection="1">
      <protection locked="0"/>
    </xf>
    <xf numFmtId="166" fontId="38" fillId="0" borderId="8" xfId="17" applyNumberFormat="1" applyFont="1" applyFill="1" applyBorder="1" applyProtection="1">
      <protection locked="0"/>
    </xf>
    <xf numFmtId="166" fontId="35" fillId="6" borderId="8" xfId="17" applyNumberFormat="1" applyFont="1" applyFill="1" applyBorder="1" applyProtection="1">
      <protection locked="0"/>
    </xf>
    <xf numFmtId="166" fontId="39" fillId="0" borderId="8" xfId="17" applyNumberFormat="1" applyFont="1" applyFill="1" applyBorder="1" applyProtection="1">
      <protection locked="0"/>
    </xf>
    <xf numFmtId="166" fontId="35" fillId="0" borderId="4" xfId="17" applyNumberFormat="1" applyFont="1" applyFill="1" applyBorder="1" applyProtection="1">
      <protection locked="0"/>
    </xf>
    <xf numFmtId="166" fontId="39" fillId="6" borderId="3" xfId="17" applyNumberFormat="1" applyFont="1" applyFill="1" applyBorder="1" applyProtection="1">
      <protection locked="0"/>
    </xf>
    <xf numFmtId="166" fontId="35" fillId="0" borderId="8" xfId="17" applyNumberFormat="1" applyFont="1" applyFill="1" applyBorder="1" applyProtection="1">
      <protection locked="0"/>
    </xf>
    <xf numFmtId="166" fontId="31" fillId="6" borderId="2" xfId="0" applyNumberFormat="1" applyFont="1" applyFill="1" applyBorder="1" applyProtection="1">
      <protection locked="0"/>
    </xf>
    <xf numFmtId="166" fontId="31" fillId="6" borderId="3" xfId="0" applyNumberFormat="1" applyFont="1" applyFill="1" applyBorder="1" applyProtection="1">
      <protection locked="0"/>
    </xf>
    <xf numFmtId="166" fontId="32" fillId="0" borderId="8" xfId="15" applyNumberFormat="1" applyFont="1" applyFill="1" applyBorder="1" applyProtection="1">
      <protection locked="0"/>
    </xf>
    <xf numFmtId="166" fontId="32" fillId="7" borderId="4" xfId="15" applyNumberFormat="1" applyFont="1" applyFill="1" applyBorder="1" applyProtection="1">
      <protection locked="0"/>
    </xf>
    <xf numFmtId="166" fontId="32" fillId="7" borderId="3" xfId="15" applyNumberFormat="1" applyFont="1" applyFill="1" applyBorder="1" applyProtection="1">
      <protection locked="0"/>
    </xf>
    <xf numFmtId="166" fontId="32" fillId="7" borderId="35" xfId="15" applyNumberFormat="1" applyFont="1" applyFill="1" applyBorder="1" applyProtection="1">
      <protection locked="0"/>
    </xf>
    <xf numFmtId="166" fontId="33" fillId="0" borderId="8" xfId="15" applyNumberFormat="1" applyFont="1" applyFill="1" applyBorder="1" applyProtection="1">
      <protection locked="0"/>
    </xf>
    <xf numFmtId="166" fontId="32" fillId="7" borderId="1" xfId="15" applyNumberFormat="1" applyFont="1" applyFill="1" applyBorder="1" applyProtection="1">
      <protection locked="0"/>
    </xf>
    <xf numFmtId="166" fontId="32" fillId="0" borderId="35" xfId="15" applyNumberFormat="1" applyFont="1" applyFill="1" applyBorder="1" applyProtection="1">
      <protection locked="0"/>
    </xf>
    <xf numFmtId="166" fontId="33" fillId="0" borderId="10" xfId="15" applyNumberFormat="1" applyFont="1" applyFill="1" applyBorder="1" applyProtection="1">
      <protection locked="0"/>
    </xf>
    <xf numFmtId="166" fontId="31" fillId="6" borderId="4" xfId="0" applyNumberFormat="1" applyFont="1" applyFill="1" applyBorder="1" applyProtection="1">
      <protection locked="0"/>
    </xf>
    <xf numFmtId="166" fontId="35" fillId="6" borderId="2" xfId="0" applyNumberFormat="1" applyFont="1" applyFill="1" applyBorder="1" applyAlignment="1" applyProtection="1">
      <alignment wrapText="1"/>
      <protection locked="0"/>
    </xf>
    <xf numFmtId="0" fontId="8" fillId="0" borderId="17" xfId="7" applyFont="1" applyBorder="1" applyAlignment="1" applyProtection="1">
      <alignment horizontal="center" vertical="top"/>
    </xf>
    <xf numFmtId="0" fontId="8" fillId="0" borderId="18" xfId="7" applyFont="1" applyBorder="1" applyAlignment="1" applyProtection="1">
      <alignment horizontal="center" vertical="top"/>
    </xf>
    <xf numFmtId="0" fontId="8" fillId="0" borderId="19" xfId="7" applyFont="1" applyBorder="1" applyAlignment="1" applyProtection="1">
      <alignment horizontal="center" vertical="top"/>
    </xf>
    <xf numFmtId="0" fontId="8" fillId="0" borderId="0" xfId="7" applyFont="1" applyAlignment="1" applyProtection="1">
      <alignment horizontal="center" vertical="top"/>
    </xf>
    <xf numFmtId="0" fontId="16" fillId="0" borderId="0" xfId="3" applyAlignment="1" applyProtection="1">
      <alignment horizontal="left" vertical="center"/>
    </xf>
    <xf numFmtId="0" fontId="9" fillId="0" borderId="11" xfId="7" applyFont="1" applyBorder="1" applyAlignment="1" applyProtection="1">
      <alignment horizontal="center" vertical="center"/>
    </xf>
    <xf numFmtId="0" fontId="9" fillId="0" borderId="0" xfId="7" applyFont="1" applyBorder="1" applyAlignment="1" applyProtection="1">
      <alignment horizontal="center" vertical="center"/>
    </xf>
    <xf numFmtId="0" fontId="9" fillId="0" borderId="12" xfId="7" applyFont="1" applyBorder="1" applyAlignment="1" applyProtection="1">
      <alignment horizontal="center" vertical="center"/>
    </xf>
    <xf numFmtId="0" fontId="16" fillId="0" borderId="0" xfId="3" applyAlignment="1" applyProtection="1">
      <alignment horizontal="left" vertical="center" indent="2"/>
    </xf>
    <xf numFmtId="0" fontId="16" fillId="0" borderId="0" xfId="2" applyAlignment="1" applyProtection="1">
      <alignment horizontal="left" vertical="center" indent="2"/>
    </xf>
    <xf numFmtId="0" fontId="6" fillId="0" borderId="0" xfId="7" applyFont="1" applyAlignment="1" applyProtection="1">
      <alignment horizontal="left" vertical="center" indent="1"/>
    </xf>
    <xf numFmtId="0" fontId="5" fillId="0" borderId="0" xfId="7" applyFont="1" applyAlignment="1" applyProtection="1">
      <alignment horizontal="left" vertical="center"/>
    </xf>
    <xf numFmtId="49" fontId="6" fillId="0" borderId="32" xfId="7" applyNumberFormat="1" applyFont="1" applyBorder="1" applyAlignment="1" applyProtection="1">
      <alignment horizontal="left" vertical="center"/>
      <protection locked="0"/>
    </xf>
    <xf numFmtId="49" fontId="6" fillId="0" borderId="33" xfId="7" applyNumberFormat="1" applyFont="1" applyBorder="1" applyAlignment="1" applyProtection="1">
      <alignment horizontal="left" vertical="center"/>
      <protection locked="0"/>
    </xf>
    <xf numFmtId="49" fontId="6" fillId="0" borderId="34" xfId="7" applyNumberFormat="1" applyFont="1" applyBorder="1" applyAlignment="1" applyProtection="1">
      <alignment horizontal="left" vertical="center"/>
      <protection locked="0"/>
    </xf>
    <xf numFmtId="0" fontId="6" fillId="0" borderId="21" xfId="7" applyFont="1" applyBorder="1" applyAlignment="1" applyProtection="1">
      <alignment horizontal="left" vertical="center"/>
      <protection locked="0"/>
    </xf>
    <xf numFmtId="0" fontId="6" fillId="0" borderId="23" xfId="7" applyFont="1" applyBorder="1" applyAlignment="1" applyProtection="1">
      <alignment horizontal="left" vertical="center"/>
      <protection locked="0"/>
    </xf>
    <xf numFmtId="0" fontId="6" fillId="0" borderId="24" xfId="7" applyFont="1" applyBorder="1" applyAlignment="1" applyProtection="1">
      <alignment horizontal="left" vertical="center"/>
      <protection locked="0"/>
    </xf>
    <xf numFmtId="0" fontId="16" fillId="0" borderId="0" xfId="3" applyBorder="1" applyAlignment="1" applyProtection="1">
      <alignment horizontal="left" vertical="center" indent="2"/>
    </xf>
    <xf numFmtId="0" fontId="16" fillId="0" borderId="12" xfId="3" applyBorder="1" applyAlignment="1" applyProtection="1">
      <alignment horizontal="left" vertical="center" indent="2"/>
    </xf>
    <xf numFmtId="0" fontId="12" fillId="0" borderId="0" xfId="4" applyBorder="1" applyAlignment="1" applyProtection="1">
      <alignment horizontal="left" vertical="center"/>
      <protection locked="0"/>
    </xf>
    <xf numFmtId="0" fontId="12" fillId="0" borderId="12" xfId="4" applyBorder="1" applyAlignment="1" applyProtection="1">
      <alignment horizontal="left" vertical="center"/>
      <protection locked="0"/>
    </xf>
    <xf numFmtId="0" fontId="1" fillId="0" borderId="0" xfId="7" applyAlignment="1" applyProtection="1">
      <alignment horizontal="left" vertical="center"/>
    </xf>
    <xf numFmtId="0" fontId="29" fillId="0" borderId="0" xfId="1" applyFont="1" applyBorder="1" applyAlignment="1" applyProtection="1">
      <alignment horizontal="left" vertical="center"/>
      <protection locked="0"/>
    </xf>
    <xf numFmtId="0" fontId="29" fillId="0" borderId="12" xfId="1" applyFont="1" applyBorder="1" applyAlignment="1" applyProtection="1">
      <alignment horizontal="left" vertical="center"/>
      <protection locked="0"/>
    </xf>
    <xf numFmtId="0" fontId="2" fillId="0" borderId="2" xfId="8" applyFont="1" applyBorder="1" applyAlignment="1" applyProtection="1">
      <alignment horizontal="center"/>
    </xf>
    <xf numFmtId="0" fontId="2" fillId="0" borderId="4" xfId="8" applyBorder="1" applyAlignment="1" applyProtection="1">
      <alignment horizontal="center"/>
    </xf>
    <xf numFmtId="0" fontId="2" fillId="0" borderId="3" xfId="8" applyBorder="1" applyAlignment="1" applyProtection="1">
      <alignment horizontal="center"/>
    </xf>
    <xf numFmtId="0" fontId="3" fillId="0" borderId="20" xfId="8" applyFont="1" applyBorder="1" applyAlignment="1" applyProtection="1">
      <alignment horizontal="center"/>
    </xf>
    <xf numFmtId="0" fontId="3" fillId="0" borderId="10" xfId="8" applyFont="1" applyBorder="1" applyAlignment="1" applyProtection="1">
      <alignment horizontal="center"/>
    </xf>
    <xf numFmtId="0" fontId="7" fillId="0" borderId="0" xfId="8" applyFont="1" applyFill="1" applyAlignment="1" applyProtection="1">
      <alignment horizontal="center" vertical="center" wrapText="1"/>
    </xf>
    <xf numFmtId="49" fontId="6" fillId="5" borderId="0" xfId="8" applyNumberFormat="1" applyFont="1" applyFill="1" applyAlignment="1" applyProtection="1">
      <alignment horizontal="left" vertical="top" wrapText="1"/>
    </xf>
    <xf numFmtId="0" fontId="6" fillId="5" borderId="0" xfId="8" applyFont="1" applyFill="1" applyAlignment="1" applyProtection="1">
      <alignment horizontal="left" vertical="top" wrapText="1"/>
    </xf>
    <xf numFmtId="0" fontId="2" fillId="0" borderId="2" xfId="10" applyFont="1" applyBorder="1" applyAlignment="1">
      <alignment horizontal="center"/>
    </xf>
    <xf numFmtId="0" fontId="1" fillId="0" borderId="4" xfId="10" applyBorder="1" applyAlignment="1">
      <alignment horizontal="center"/>
    </xf>
    <xf numFmtId="0" fontId="1" fillId="0" borderId="3" xfId="10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3" fillId="0" borderId="10" xfId="10" applyFont="1" applyBorder="1" applyAlignment="1">
      <alignment horizontal="center"/>
    </xf>
    <xf numFmtId="0" fontId="7" fillId="0" borderId="0" xfId="10" applyFont="1" applyFill="1" applyAlignment="1">
      <alignment horizontal="center" vertical="center" wrapText="1"/>
    </xf>
    <xf numFmtId="49" fontId="6" fillId="5" borderId="0" xfId="8" applyNumberFormat="1" applyFont="1" applyFill="1" applyAlignment="1">
      <alignment horizontal="left" vertical="top" wrapText="1"/>
    </xf>
    <xf numFmtId="0" fontId="6" fillId="5" borderId="0" xfId="8" applyFont="1" applyFill="1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8" applyFont="1" applyFill="1" applyAlignment="1">
      <alignment horizontal="center" vertical="center" wrapText="1"/>
    </xf>
    <xf numFmtId="0" fontId="2" fillId="0" borderId="2" xfId="8" applyFont="1" applyBorder="1" applyAlignment="1">
      <alignment horizontal="center"/>
    </xf>
    <xf numFmtId="0" fontId="2" fillId="0" borderId="4" xfId="8" applyBorder="1" applyAlignment="1">
      <alignment horizontal="center"/>
    </xf>
    <xf numFmtId="0" fontId="2" fillId="0" borderId="3" xfId="8" applyBorder="1" applyAlignment="1">
      <alignment horizontal="center"/>
    </xf>
    <xf numFmtId="0" fontId="3" fillId="0" borderId="20" xfId="8" applyFont="1" applyBorder="1" applyAlignment="1">
      <alignment horizontal="center"/>
    </xf>
    <xf numFmtId="0" fontId="3" fillId="0" borderId="10" xfId="8" applyFont="1" applyBorder="1" applyAlignment="1">
      <alignment horizontal="center"/>
    </xf>
  </cellXfs>
  <cellStyles count="18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10" xfId="5"/>
    <cellStyle name="Normal 19" xfId="6"/>
    <cellStyle name="Normal 2" xfId="7"/>
    <cellStyle name="Normal 2 2" xfId="8"/>
    <cellStyle name="Normal 2_Sheet3" xfId="9"/>
    <cellStyle name="Normal 3" xfId="10"/>
    <cellStyle name="Normal 4" xfId="11"/>
    <cellStyle name="Normal 5" xfId="12"/>
    <cellStyle name="Normal_Sheet1" xfId="15"/>
    <cellStyle name="Normal_Sheet10" xfId="16"/>
    <cellStyle name="Normal_Sheet5" xfId="17"/>
    <cellStyle name="Style 1" xfId="13"/>
    <cellStyle name="Style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7"/>
  <sheetViews>
    <sheetView showGridLines="0" topLeftCell="A9" workbookViewId="0">
      <selection activeCell="B31" sqref="B31:H31"/>
    </sheetView>
  </sheetViews>
  <sheetFormatPr defaultRowHeight="12.75"/>
  <cols>
    <col min="1" max="1" width="9.140625" style="87"/>
    <col min="2" max="2" width="17.7109375" style="87" customWidth="1"/>
    <col min="3" max="3" width="16.42578125" style="87" customWidth="1"/>
    <col min="4" max="9" width="9.140625" style="87"/>
    <col min="10" max="17" width="9.140625" style="92"/>
    <col min="18" max="249" width="9.140625" style="87"/>
    <col min="250" max="250" width="12.42578125" style="87" customWidth="1"/>
    <col min="251" max="251" width="23.42578125" style="87" customWidth="1"/>
    <col min="252" max="252" width="21.28515625" style="87" customWidth="1"/>
    <col min="253" max="253" width="22.140625" style="87" customWidth="1"/>
    <col min="254" max="16384" width="9.140625" style="87"/>
  </cols>
  <sheetData>
    <row r="1" spans="1:250" ht="19.5" customHeight="1" thickTop="1">
      <c r="A1" s="204"/>
      <c r="B1" s="205"/>
      <c r="C1" s="205"/>
      <c r="D1" s="205"/>
      <c r="E1" s="205"/>
      <c r="F1" s="205"/>
      <c r="G1" s="205"/>
      <c r="H1" s="206"/>
      <c r="I1" s="207"/>
      <c r="J1" s="207"/>
      <c r="K1" s="207"/>
      <c r="L1" s="207"/>
      <c r="M1" s="207"/>
      <c r="N1" s="207"/>
      <c r="O1" s="207"/>
      <c r="P1" s="207"/>
      <c r="Q1" s="207"/>
      <c r="R1" s="207"/>
      <c r="IP1" s="89"/>
    </row>
    <row r="2" spans="1:250" ht="19.5" customHeight="1">
      <c r="A2" s="90"/>
      <c r="B2" s="84"/>
      <c r="C2" s="84"/>
      <c r="D2" s="84"/>
      <c r="E2" s="84"/>
      <c r="F2" s="84"/>
      <c r="G2" s="84"/>
      <c r="H2" s="91"/>
      <c r="T2" s="89"/>
      <c r="U2" s="89"/>
      <c r="V2" s="89"/>
      <c r="W2" s="89"/>
      <c r="X2" s="89"/>
      <c r="Y2" s="89"/>
      <c r="IP2" s="89"/>
    </row>
    <row r="3" spans="1:250" ht="19.5" customHeight="1">
      <c r="A3" s="90"/>
      <c r="B3" s="84"/>
      <c r="C3" s="84"/>
      <c r="D3" s="84"/>
      <c r="E3" s="84"/>
      <c r="F3" s="84"/>
      <c r="G3" s="84"/>
      <c r="H3" s="91"/>
      <c r="T3" s="89" t="s">
        <v>237</v>
      </c>
      <c r="U3" s="89" t="s">
        <v>238</v>
      </c>
      <c r="V3" s="89" t="s">
        <v>239</v>
      </c>
      <c r="W3" s="89"/>
      <c r="X3" s="89"/>
      <c r="Y3" s="89"/>
      <c r="IP3" s="89"/>
    </row>
    <row r="4" spans="1:250" s="92" customFormat="1" ht="17.25" customHeight="1">
      <c r="A4" s="93"/>
      <c r="B4" s="94"/>
      <c r="C4" s="94"/>
      <c r="D4" s="94"/>
      <c r="E4" s="94"/>
      <c r="F4" s="94"/>
      <c r="G4" s="94"/>
      <c r="H4" s="95"/>
      <c r="T4" s="96" t="s">
        <v>240</v>
      </c>
      <c r="U4" s="96">
        <v>2011</v>
      </c>
      <c r="V4" s="96" t="s">
        <v>241</v>
      </c>
      <c r="W4" s="96"/>
      <c r="X4" s="96"/>
      <c r="Y4" s="96"/>
      <c r="IP4" s="96"/>
    </row>
    <row r="5" spans="1:250" s="92" customFormat="1" ht="17.25" customHeight="1">
      <c r="A5" s="93"/>
      <c r="B5" s="94"/>
      <c r="C5" s="94"/>
      <c r="D5" s="94"/>
      <c r="E5" s="94"/>
      <c r="F5" s="94"/>
      <c r="G5" s="94"/>
      <c r="H5" s="95"/>
      <c r="T5" s="96" t="s">
        <v>242</v>
      </c>
      <c r="U5" s="96">
        <v>2012</v>
      </c>
      <c r="V5" s="96" t="s">
        <v>243</v>
      </c>
      <c r="W5" s="96"/>
      <c r="X5" s="96"/>
      <c r="Y5" s="96"/>
      <c r="IP5" s="96"/>
    </row>
    <row r="6" spans="1:250" s="92" customFormat="1" ht="17.25" customHeight="1">
      <c r="A6" s="93"/>
      <c r="B6" s="94"/>
      <c r="C6" s="94"/>
      <c r="D6" s="94"/>
      <c r="E6" s="94"/>
      <c r="F6" s="94"/>
      <c r="G6" s="94"/>
      <c r="H6" s="95"/>
      <c r="J6" s="208"/>
      <c r="K6" s="208"/>
      <c r="L6" s="208"/>
      <c r="M6" s="208"/>
      <c r="N6" s="208"/>
      <c r="O6" s="208"/>
      <c r="P6" s="208"/>
      <c r="Q6" s="208"/>
      <c r="T6" s="96"/>
      <c r="U6" s="96">
        <v>2013</v>
      </c>
      <c r="V6" s="96" t="s">
        <v>244</v>
      </c>
      <c r="W6" s="96"/>
      <c r="X6" s="96"/>
      <c r="Y6" s="96"/>
      <c r="IP6" s="96"/>
    </row>
    <row r="7" spans="1:250" s="92" customFormat="1" ht="17.25" customHeight="1">
      <c r="A7" s="93"/>
      <c r="B7" s="94"/>
      <c r="C7" s="94"/>
      <c r="D7" s="94"/>
      <c r="E7" s="94"/>
      <c r="F7" s="94"/>
      <c r="G7" s="94"/>
      <c r="H7" s="95"/>
      <c r="J7" s="208"/>
      <c r="K7" s="208"/>
      <c r="L7" s="208"/>
      <c r="M7" s="208"/>
      <c r="N7" s="208"/>
      <c r="O7" s="208"/>
      <c r="P7" s="208"/>
      <c r="Q7" s="208"/>
      <c r="T7" s="96"/>
      <c r="U7" s="96">
        <v>2014</v>
      </c>
      <c r="V7" s="96" t="s">
        <v>245</v>
      </c>
      <c r="W7" s="96"/>
      <c r="X7" s="96"/>
      <c r="Y7" s="96"/>
      <c r="IM7" s="97"/>
      <c r="IN7" s="97"/>
      <c r="IO7" s="97"/>
      <c r="IP7" s="96"/>
    </row>
    <row r="8" spans="1:250" ht="19.5" customHeight="1">
      <c r="A8" s="93"/>
      <c r="B8" s="94"/>
      <c r="C8" s="94"/>
      <c r="D8" s="94"/>
      <c r="E8" s="94"/>
      <c r="F8" s="94"/>
      <c r="G8" s="94"/>
      <c r="H8" s="95"/>
      <c r="I8" s="92"/>
      <c r="J8" s="208"/>
      <c r="K8" s="208"/>
      <c r="L8" s="208"/>
      <c r="M8" s="208"/>
      <c r="N8" s="208"/>
      <c r="O8" s="208"/>
      <c r="P8" s="208"/>
      <c r="Q8" s="98"/>
      <c r="R8" s="92"/>
      <c r="U8" s="89">
        <v>2015</v>
      </c>
      <c r="V8" s="89"/>
      <c r="W8" s="89"/>
      <c r="X8" s="89"/>
      <c r="Y8" s="89"/>
      <c r="IM8" s="99"/>
      <c r="IN8" s="99"/>
      <c r="IO8" s="99"/>
      <c r="IP8" s="89"/>
    </row>
    <row r="9" spans="1:250" ht="19.5" customHeight="1">
      <c r="A9" s="209" t="s">
        <v>246</v>
      </c>
      <c r="B9" s="210"/>
      <c r="C9" s="210"/>
      <c r="D9" s="210"/>
      <c r="E9" s="210"/>
      <c r="F9" s="210"/>
      <c r="G9" s="210"/>
      <c r="H9" s="211"/>
      <c r="I9" s="100"/>
      <c r="J9" s="208"/>
      <c r="K9" s="208"/>
      <c r="L9" s="208"/>
      <c r="M9" s="208"/>
      <c r="N9" s="208"/>
      <c r="O9" s="208"/>
      <c r="P9" s="208"/>
      <c r="Q9" s="208"/>
      <c r="R9" s="101"/>
      <c r="U9" s="89">
        <v>2016</v>
      </c>
      <c r="V9" s="89"/>
      <c r="W9" s="89"/>
      <c r="X9" s="89"/>
      <c r="Y9" s="89"/>
      <c r="IM9" s="99"/>
      <c r="IN9" s="99"/>
      <c r="IO9" s="99"/>
      <c r="IP9" s="89"/>
    </row>
    <row r="10" spans="1:250" ht="19.5" customHeight="1">
      <c r="A10" s="209"/>
      <c r="B10" s="210"/>
      <c r="C10" s="210"/>
      <c r="D10" s="210"/>
      <c r="E10" s="210"/>
      <c r="F10" s="210"/>
      <c r="G10" s="210"/>
      <c r="H10" s="211"/>
      <c r="J10" s="208"/>
      <c r="K10" s="208"/>
      <c r="L10" s="208"/>
      <c r="M10" s="208"/>
      <c r="N10" s="208"/>
      <c r="O10" s="208"/>
      <c r="P10" s="208"/>
      <c r="Q10" s="208"/>
      <c r="U10" s="89">
        <v>2017</v>
      </c>
      <c r="V10" s="89"/>
      <c r="W10" s="96"/>
      <c r="X10" s="89"/>
      <c r="Y10" s="89"/>
      <c r="IM10" s="99"/>
      <c r="IN10" s="99"/>
      <c r="IO10" s="99"/>
      <c r="IP10" s="89"/>
    </row>
    <row r="11" spans="1:250" ht="19.5" customHeight="1">
      <c r="A11" s="90"/>
      <c r="B11" s="84"/>
      <c r="C11" s="84"/>
      <c r="D11" s="84"/>
      <c r="E11" s="84"/>
      <c r="F11" s="84"/>
      <c r="G11" s="84"/>
      <c r="H11" s="91"/>
      <c r="J11" s="208"/>
      <c r="K11" s="208"/>
      <c r="L11" s="208"/>
      <c r="M11" s="208"/>
      <c r="N11" s="208"/>
      <c r="O11" s="208"/>
      <c r="P11" s="208"/>
      <c r="Q11" s="208"/>
      <c r="U11" s="89">
        <v>2018</v>
      </c>
      <c r="V11" s="89"/>
      <c r="W11" s="96"/>
      <c r="X11" s="89"/>
      <c r="Y11" s="89"/>
      <c r="IM11" s="99"/>
      <c r="IN11" s="99"/>
      <c r="IO11" s="99"/>
      <c r="IP11" s="89"/>
    </row>
    <row r="12" spans="1:250" ht="19.5" customHeight="1">
      <c r="A12" s="90"/>
      <c r="B12" s="84"/>
      <c r="C12" s="84"/>
      <c r="D12" s="84"/>
      <c r="E12" s="84"/>
      <c r="F12" s="84"/>
      <c r="G12" s="84"/>
      <c r="H12" s="91"/>
      <c r="J12" s="208"/>
      <c r="K12" s="208"/>
      <c r="L12" s="208"/>
      <c r="M12" s="208"/>
      <c r="N12" s="208"/>
      <c r="O12" s="208"/>
      <c r="P12" s="208"/>
      <c r="Q12" s="208"/>
      <c r="U12" s="89">
        <v>2019</v>
      </c>
      <c r="V12" s="89"/>
      <c r="W12" s="96"/>
      <c r="X12" s="89"/>
      <c r="Y12" s="89"/>
      <c r="IM12" s="99"/>
      <c r="IN12" s="99"/>
      <c r="IO12" s="99"/>
      <c r="IP12" s="89"/>
    </row>
    <row r="13" spans="1:250" ht="19.5" customHeight="1">
      <c r="A13" s="90"/>
      <c r="B13" s="84"/>
      <c r="C13" s="84"/>
      <c r="D13" s="84"/>
      <c r="E13" s="84"/>
      <c r="F13" s="84"/>
      <c r="G13" s="84"/>
      <c r="H13" s="91"/>
      <c r="J13" s="208"/>
      <c r="K13" s="208"/>
      <c r="L13" s="208"/>
      <c r="M13" s="208"/>
      <c r="N13" s="208"/>
      <c r="O13" s="208"/>
      <c r="P13" s="208"/>
      <c r="Q13" s="208"/>
      <c r="U13" s="89">
        <v>2020</v>
      </c>
      <c r="V13" s="96"/>
      <c r="W13" s="96"/>
      <c r="X13" s="89"/>
      <c r="Y13" s="89"/>
      <c r="IM13" s="99"/>
      <c r="IN13" s="99"/>
      <c r="IO13" s="99"/>
      <c r="IP13" s="89"/>
    </row>
    <row r="14" spans="1:250" ht="19.5" customHeight="1">
      <c r="A14" s="90"/>
      <c r="B14" s="84"/>
      <c r="C14" s="84"/>
      <c r="D14" s="84"/>
      <c r="E14" s="84"/>
      <c r="F14" s="84"/>
      <c r="G14" s="84"/>
      <c r="H14" s="91"/>
      <c r="J14" s="208"/>
      <c r="K14" s="208"/>
      <c r="L14" s="208"/>
      <c r="M14" s="208"/>
      <c r="N14" s="208"/>
      <c r="O14" s="208"/>
      <c r="P14" s="208"/>
      <c r="Q14" s="208"/>
      <c r="U14" s="89">
        <v>2021</v>
      </c>
      <c r="V14" s="96"/>
      <c r="W14" s="96"/>
      <c r="X14" s="89"/>
      <c r="Y14" s="89"/>
      <c r="IM14" s="99"/>
      <c r="IN14" s="99"/>
      <c r="IO14" s="99"/>
      <c r="IP14" s="89"/>
    </row>
    <row r="15" spans="1:250" s="92" customFormat="1" ht="19.5" customHeight="1">
      <c r="A15" s="93"/>
      <c r="B15" s="94"/>
      <c r="C15" s="94"/>
      <c r="D15" s="94"/>
      <c r="E15" s="94"/>
      <c r="F15" s="94"/>
      <c r="G15" s="94"/>
      <c r="H15" s="95"/>
      <c r="J15" s="208"/>
      <c r="K15" s="208"/>
      <c r="L15" s="208"/>
      <c r="M15" s="208"/>
      <c r="N15" s="208"/>
      <c r="O15" s="208"/>
      <c r="P15" s="208"/>
      <c r="Q15" s="208"/>
      <c r="U15" s="96">
        <v>2022</v>
      </c>
      <c r="V15" s="96"/>
      <c r="W15" s="89"/>
      <c r="X15" s="96"/>
      <c r="Y15" s="96"/>
      <c r="IM15" s="97"/>
      <c r="IN15" s="97"/>
      <c r="IO15" s="97"/>
      <c r="IP15" s="96"/>
    </row>
    <row r="16" spans="1:250" s="92" customFormat="1" ht="19.5" customHeight="1">
      <c r="A16" s="93"/>
      <c r="B16" s="94"/>
      <c r="C16" s="94"/>
      <c r="D16" s="94"/>
      <c r="E16" s="94"/>
      <c r="F16" s="94"/>
      <c r="G16" s="94"/>
      <c r="H16" s="95"/>
      <c r="I16" s="87"/>
      <c r="J16" s="208"/>
      <c r="K16" s="208"/>
      <c r="L16" s="208"/>
      <c r="M16" s="208"/>
      <c r="N16" s="208"/>
      <c r="O16" s="208"/>
      <c r="P16" s="208"/>
      <c r="Q16" s="208"/>
      <c r="U16" s="96">
        <v>2023</v>
      </c>
      <c r="V16" s="89"/>
      <c r="W16" s="89"/>
      <c r="X16" s="96"/>
      <c r="Y16" s="96"/>
      <c r="IM16" s="97"/>
      <c r="IN16" s="97"/>
      <c r="IO16" s="97"/>
      <c r="IP16" s="96"/>
    </row>
    <row r="17" spans="1:250" s="92" customFormat="1" ht="19.5" customHeight="1" thickBot="1">
      <c r="A17" s="93"/>
      <c r="B17" s="94"/>
      <c r="C17" s="94"/>
      <c r="D17" s="94"/>
      <c r="E17" s="94"/>
      <c r="F17" s="94"/>
      <c r="G17" s="94"/>
      <c r="H17" s="95"/>
      <c r="I17" s="87"/>
      <c r="J17" s="215"/>
      <c r="K17" s="215"/>
      <c r="L17" s="215"/>
      <c r="M17" s="215"/>
      <c r="N17" s="215"/>
      <c r="O17" s="215"/>
      <c r="P17" s="215"/>
      <c r="Q17" s="215"/>
      <c r="U17" s="96">
        <v>2024</v>
      </c>
      <c r="V17" s="89"/>
      <c r="W17" s="89"/>
      <c r="X17" s="96"/>
      <c r="Y17" s="96"/>
      <c r="IM17" s="97"/>
      <c r="IN17" s="97"/>
      <c r="IO17" s="97"/>
      <c r="IP17" s="96"/>
    </row>
    <row r="18" spans="1:250" s="92" customFormat="1" ht="19.5" customHeight="1" thickTop="1">
      <c r="A18" s="93"/>
      <c r="B18" s="102" t="s">
        <v>247</v>
      </c>
      <c r="C18" s="216" t="s">
        <v>338</v>
      </c>
      <c r="D18" s="217"/>
      <c r="E18" s="217"/>
      <c r="F18" s="217"/>
      <c r="G18" s="218"/>
      <c r="H18" s="95"/>
      <c r="I18" s="87"/>
      <c r="J18" s="214"/>
      <c r="K18" s="214"/>
      <c r="L18" s="214"/>
      <c r="M18" s="214"/>
      <c r="N18" s="214"/>
      <c r="O18" s="214"/>
      <c r="P18" s="214"/>
      <c r="Q18" s="214"/>
      <c r="U18" s="96">
        <v>2025</v>
      </c>
      <c r="V18" s="89"/>
      <c r="W18" s="89"/>
      <c r="X18" s="96"/>
      <c r="Y18" s="96"/>
      <c r="IM18" s="97"/>
      <c r="IN18" s="97"/>
      <c r="IO18" s="97"/>
      <c r="IP18" s="96"/>
    </row>
    <row r="19" spans="1:250" s="92" customFormat="1" ht="19.5" customHeight="1">
      <c r="A19" s="90"/>
      <c r="B19" s="103" t="s">
        <v>248</v>
      </c>
      <c r="C19" s="219">
        <v>4646088</v>
      </c>
      <c r="D19" s="220"/>
      <c r="E19" s="220"/>
      <c r="F19" s="220"/>
      <c r="G19" s="221"/>
      <c r="H19" s="91"/>
      <c r="I19" s="87"/>
      <c r="J19" s="212"/>
      <c r="K19" s="212"/>
      <c r="L19" s="212"/>
      <c r="M19" s="212"/>
      <c r="N19" s="212"/>
      <c r="O19" s="212"/>
      <c r="P19" s="212"/>
      <c r="Q19" s="212"/>
      <c r="R19" s="87"/>
      <c r="U19" s="89">
        <v>2026</v>
      </c>
      <c r="V19" s="89"/>
      <c r="W19" s="89"/>
      <c r="X19" s="96"/>
      <c r="Y19" s="96"/>
      <c r="IM19" s="97"/>
      <c r="IN19" s="97"/>
      <c r="IO19" s="97"/>
      <c r="IP19" s="96"/>
    </row>
    <row r="20" spans="1:250" s="92" customFormat="1" ht="19.5" customHeight="1">
      <c r="A20" s="90"/>
      <c r="B20" s="103" t="s">
        <v>249</v>
      </c>
      <c r="C20" s="68" t="s">
        <v>242</v>
      </c>
      <c r="D20" s="104"/>
      <c r="E20" s="104"/>
      <c r="F20" s="104"/>
      <c r="G20" s="105"/>
      <c r="H20" s="91"/>
      <c r="I20" s="87"/>
      <c r="J20" s="106"/>
      <c r="K20" s="106"/>
      <c r="L20" s="106"/>
      <c r="M20" s="106"/>
      <c r="N20" s="106"/>
      <c r="O20" s="106"/>
      <c r="P20" s="106"/>
      <c r="Q20" s="106"/>
      <c r="R20" s="87"/>
      <c r="U20" s="89">
        <v>2027</v>
      </c>
      <c r="V20" s="89"/>
      <c r="W20" s="89"/>
      <c r="X20" s="96"/>
      <c r="Y20" s="96"/>
      <c r="IM20" s="97"/>
      <c r="IN20" s="97"/>
      <c r="IO20" s="97"/>
      <c r="IP20" s="96"/>
    </row>
    <row r="21" spans="1:250" s="92" customFormat="1" ht="19.5" customHeight="1">
      <c r="A21" s="90"/>
      <c r="B21" s="103" t="s">
        <v>331</v>
      </c>
      <c r="C21" s="58" t="s">
        <v>242</v>
      </c>
      <c r="D21" s="69"/>
      <c r="E21" s="69"/>
      <c r="F21" s="69"/>
      <c r="G21" s="70"/>
      <c r="H21" s="91"/>
      <c r="I21" s="87"/>
      <c r="J21" s="213"/>
      <c r="K21" s="213"/>
      <c r="L21" s="213"/>
      <c r="M21" s="213"/>
      <c r="N21" s="213"/>
      <c r="O21" s="213"/>
      <c r="P21" s="213"/>
      <c r="Q21" s="213"/>
      <c r="R21" s="87"/>
      <c r="U21" s="89">
        <v>2028</v>
      </c>
      <c r="V21" s="89"/>
      <c r="W21" s="89"/>
      <c r="X21" s="96"/>
      <c r="Y21" s="96"/>
      <c r="IM21" s="97"/>
      <c r="IN21" s="97"/>
      <c r="IO21" s="97"/>
      <c r="IP21" s="96"/>
    </row>
    <row r="22" spans="1:250" ht="19.5" customHeight="1">
      <c r="A22" s="90"/>
      <c r="B22" s="107" t="s">
        <v>250</v>
      </c>
      <c r="C22" s="58" t="s">
        <v>241</v>
      </c>
      <c r="D22" s="69"/>
      <c r="E22" s="69"/>
      <c r="F22" s="69"/>
      <c r="G22" s="70"/>
      <c r="H22" s="91"/>
      <c r="J22" s="212"/>
      <c r="K22" s="212"/>
      <c r="L22" s="212"/>
      <c r="M22" s="212"/>
      <c r="N22" s="212"/>
      <c r="O22" s="212"/>
      <c r="P22" s="212"/>
      <c r="Q22" s="212"/>
      <c r="U22" s="89">
        <v>2029</v>
      </c>
      <c r="V22" s="89"/>
      <c r="W22" s="89"/>
      <c r="X22" s="96"/>
      <c r="Y22" s="96"/>
      <c r="IM22" s="99"/>
      <c r="IN22" s="99"/>
      <c r="IO22" s="99"/>
      <c r="IP22" s="89"/>
    </row>
    <row r="23" spans="1:250" ht="19.5" customHeight="1">
      <c r="A23" s="90"/>
      <c r="B23" s="108" t="s">
        <v>251</v>
      </c>
      <c r="C23" s="59">
        <v>2023</v>
      </c>
      <c r="D23" s="69"/>
      <c r="E23" s="69"/>
      <c r="F23" s="69"/>
      <c r="G23" s="70"/>
      <c r="H23" s="91"/>
      <c r="J23" s="212"/>
      <c r="K23" s="212"/>
      <c r="L23" s="212"/>
      <c r="M23" s="212"/>
      <c r="N23" s="212"/>
      <c r="O23" s="212"/>
      <c r="P23" s="212"/>
      <c r="Q23" s="212"/>
      <c r="U23" s="89">
        <v>2030</v>
      </c>
      <c r="V23" s="89"/>
      <c r="W23" s="89"/>
      <c r="X23" s="89"/>
      <c r="Y23" s="89"/>
      <c r="IM23" s="99"/>
      <c r="IN23" s="99"/>
      <c r="IO23" s="99"/>
      <c r="IP23" s="89"/>
    </row>
    <row r="24" spans="1:250" ht="18" customHeight="1" thickBot="1">
      <c r="A24" s="90"/>
      <c r="B24" s="109"/>
      <c r="C24" s="110"/>
      <c r="D24" s="111"/>
      <c r="E24" s="111"/>
      <c r="F24" s="111"/>
      <c r="G24" s="112"/>
      <c r="H24" s="91"/>
      <c r="J24" s="212"/>
      <c r="K24" s="212"/>
      <c r="L24" s="212"/>
      <c r="M24" s="212"/>
      <c r="N24" s="212"/>
      <c r="O24" s="212"/>
      <c r="P24" s="212"/>
      <c r="Q24" s="212"/>
      <c r="U24" s="89">
        <v>2031</v>
      </c>
      <c r="V24" s="89"/>
      <c r="W24" s="89"/>
      <c r="X24" s="89"/>
      <c r="Y24" s="89"/>
      <c r="IM24" s="99"/>
      <c r="IN24" s="99"/>
      <c r="IO24" s="99"/>
      <c r="IP24" s="89"/>
    </row>
    <row r="25" spans="1:250" ht="18" customHeight="1" thickTop="1">
      <c r="A25" s="90"/>
      <c r="B25" s="84"/>
      <c r="C25" s="84"/>
      <c r="D25" s="84"/>
      <c r="E25" s="84"/>
      <c r="F25" s="84"/>
      <c r="G25" s="84"/>
      <c r="H25" s="91"/>
      <c r="J25" s="214"/>
      <c r="K25" s="214"/>
      <c r="L25" s="214"/>
      <c r="M25" s="214"/>
      <c r="N25" s="214"/>
      <c r="O25" s="214"/>
      <c r="P25" s="214"/>
      <c r="Q25" s="214"/>
      <c r="U25" s="89">
        <v>2032</v>
      </c>
      <c r="V25" s="89"/>
      <c r="W25" s="89"/>
      <c r="X25" s="89"/>
      <c r="Y25" s="89"/>
      <c r="IM25" s="99"/>
      <c r="IN25" s="99"/>
      <c r="IO25" s="99"/>
      <c r="IP25" s="89"/>
    </row>
    <row r="26" spans="1:250" ht="18" customHeight="1">
      <c r="A26" s="90"/>
      <c r="B26" s="84"/>
      <c r="C26" s="84"/>
      <c r="D26" s="84"/>
      <c r="E26" s="84"/>
      <c r="F26" s="84"/>
      <c r="G26" s="84"/>
      <c r="H26" s="91"/>
      <c r="J26" s="212"/>
      <c r="K26" s="212"/>
      <c r="L26" s="212"/>
      <c r="M26" s="212"/>
      <c r="N26" s="212"/>
      <c r="O26" s="212"/>
      <c r="P26" s="212"/>
      <c r="Q26" s="212"/>
      <c r="U26" s="96">
        <v>2033</v>
      </c>
      <c r="V26" s="89"/>
      <c r="W26" s="89"/>
      <c r="X26" s="89"/>
      <c r="Y26" s="89"/>
      <c r="IM26" s="99"/>
      <c r="IN26" s="99"/>
      <c r="IO26" s="99"/>
      <c r="IP26" s="89"/>
    </row>
    <row r="27" spans="1:250" ht="18" customHeight="1">
      <c r="A27" s="90"/>
      <c r="B27" s="113" t="s">
        <v>252</v>
      </c>
      <c r="C27" s="92"/>
      <c r="D27" s="92"/>
      <c r="E27" s="92"/>
      <c r="F27" s="92"/>
      <c r="G27" s="92"/>
      <c r="H27" s="91"/>
      <c r="J27" s="212"/>
      <c r="K27" s="212"/>
      <c r="L27" s="212"/>
      <c r="M27" s="212"/>
      <c r="N27" s="212"/>
      <c r="O27" s="212"/>
      <c r="P27" s="212"/>
      <c r="Q27" s="212"/>
      <c r="U27" s="96">
        <v>2034</v>
      </c>
      <c r="V27" s="89"/>
      <c r="W27" s="89"/>
      <c r="X27" s="89"/>
      <c r="Y27" s="89"/>
      <c r="IM27" s="99"/>
      <c r="IN27" s="99"/>
      <c r="IO27" s="99"/>
      <c r="IP27" s="89"/>
    </row>
    <row r="28" spans="1:250" ht="18" customHeight="1">
      <c r="A28" s="90"/>
      <c r="B28" s="222"/>
      <c r="C28" s="222"/>
      <c r="D28" s="222"/>
      <c r="E28" s="222"/>
      <c r="F28" s="222"/>
      <c r="G28" s="222"/>
      <c r="H28" s="223"/>
      <c r="J28" s="212"/>
      <c r="K28" s="212"/>
      <c r="L28" s="212"/>
      <c r="M28" s="212"/>
      <c r="N28" s="212"/>
      <c r="O28" s="212"/>
      <c r="P28" s="212"/>
      <c r="Q28" s="212"/>
      <c r="U28" s="96">
        <v>2035</v>
      </c>
      <c r="V28" s="89"/>
      <c r="W28" s="89"/>
      <c r="X28" s="89"/>
      <c r="Y28" s="89"/>
      <c r="IM28" s="99"/>
      <c r="IN28" s="99"/>
      <c r="IO28" s="99"/>
      <c r="IP28" s="89"/>
    </row>
    <row r="29" spans="1:250" ht="18.75" customHeight="1">
      <c r="A29" s="90"/>
      <c r="B29" s="224" t="s">
        <v>253</v>
      </c>
      <c r="C29" s="224"/>
      <c r="D29" s="224"/>
      <c r="E29" s="224"/>
      <c r="F29" s="224"/>
      <c r="G29" s="224"/>
      <c r="H29" s="225"/>
      <c r="J29" s="212"/>
      <c r="K29" s="212"/>
      <c r="L29" s="212"/>
      <c r="M29" s="212"/>
      <c r="N29" s="212"/>
      <c r="O29" s="212"/>
      <c r="P29" s="212"/>
      <c r="Q29" s="212"/>
      <c r="U29" s="96">
        <v>2036</v>
      </c>
      <c r="V29" s="89"/>
      <c r="W29" s="89"/>
      <c r="X29" s="89"/>
      <c r="Y29" s="89"/>
      <c r="IM29" s="99"/>
      <c r="IN29" s="99"/>
      <c r="IO29" s="99"/>
      <c r="IP29" s="89"/>
    </row>
    <row r="30" spans="1:250" ht="18" customHeight="1">
      <c r="A30" s="90"/>
      <c r="B30" s="227" t="s">
        <v>254</v>
      </c>
      <c r="C30" s="227"/>
      <c r="D30" s="227"/>
      <c r="E30" s="227"/>
      <c r="F30" s="227"/>
      <c r="G30" s="227"/>
      <c r="H30" s="228"/>
      <c r="J30" s="226"/>
      <c r="K30" s="226"/>
      <c r="L30" s="226"/>
      <c r="M30" s="226"/>
      <c r="N30" s="226"/>
      <c r="O30" s="226"/>
      <c r="P30" s="226"/>
      <c r="Q30" s="226"/>
      <c r="U30" s="89">
        <v>2037</v>
      </c>
      <c r="V30" s="89"/>
      <c r="W30" s="89"/>
      <c r="X30" s="89"/>
      <c r="Y30" s="89"/>
      <c r="IM30" s="99"/>
      <c r="IN30" s="99"/>
      <c r="IO30" s="99"/>
      <c r="IP30" s="89"/>
    </row>
    <row r="31" spans="1:250" ht="18" customHeight="1">
      <c r="A31" s="90"/>
      <c r="B31" s="227" t="s">
        <v>255</v>
      </c>
      <c r="C31" s="227"/>
      <c r="D31" s="227"/>
      <c r="E31" s="227"/>
      <c r="F31" s="227"/>
      <c r="G31" s="227"/>
      <c r="H31" s="228"/>
      <c r="J31" s="226"/>
      <c r="K31" s="226"/>
      <c r="L31" s="226"/>
      <c r="M31" s="226"/>
      <c r="N31" s="226"/>
      <c r="O31" s="226"/>
      <c r="P31" s="226"/>
      <c r="Q31" s="226"/>
      <c r="U31" s="89">
        <v>2038</v>
      </c>
      <c r="V31" s="89"/>
      <c r="W31" s="89"/>
      <c r="X31" s="89"/>
      <c r="Y31" s="89"/>
      <c r="IM31" s="99"/>
      <c r="IN31" s="99"/>
      <c r="IO31" s="99"/>
      <c r="IP31" s="89"/>
    </row>
    <row r="32" spans="1:250" ht="18" customHeight="1" thickBot="1">
      <c r="A32" s="114"/>
      <c r="B32" s="115"/>
      <c r="C32" s="115"/>
      <c r="D32" s="115"/>
      <c r="E32" s="115"/>
      <c r="F32" s="115"/>
      <c r="G32" s="115"/>
      <c r="H32" s="116"/>
      <c r="J32" s="226"/>
      <c r="K32" s="226"/>
      <c r="L32" s="226"/>
      <c r="M32" s="226"/>
      <c r="N32" s="226"/>
      <c r="O32" s="226"/>
      <c r="P32" s="226"/>
      <c r="Q32" s="226"/>
      <c r="U32" s="89">
        <v>2039</v>
      </c>
      <c r="V32" s="89"/>
      <c r="W32" s="89"/>
      <c r="X32" s="89"/>
      <c r="Y32" s="89"/>
      <c r="IM32" s="99"/>
      <c r="IN32" s="99"/>
      <c r="IO32" s="99"/>
      <c r="IP32" s="89"/>
    </row>
    <row r="33" spans="10:250" ht="18" customHeight="1" thickTop="1">
      <c r="J33" s="226"/>
      <c r="K33" s="226"/>
      <c r="L33" s="226"/>
      <c r="M33" s="226"/>
      <c r="N33" s="226"/>
      <c r="O33" s="226"/>
      <c r="P33" s="226"/>
      <c r="Q33" s="226"/>
      <c r="U33" s="89">
        <v>2040</v>
      </c>
      <c r="V33" s="89"/>
      <c r="W33" s="89"/>
      <c r="X33" s="89"/>
      <c r="Y33" s="89"/>
      <c r="IM33" s="99"/>
      <c r="IN33" s="99"/>
      <c r="IO33" s="99"/>
      <c r="IP33" s="89"/>
    </row>
    <row r="34" spans="10:250" ht="18" customHeight="1">
      <c r="J34" s="226"/>
      <c r="K34" s="226"/>
      <c r="L34" s="226"/>
      <c r="M34" s="226"/>
      <c r="N34" s="226"/>
      <c r="O34" s="226"/>
      <c r="P34" s="226"/>
      <c r="Q34" s="226"/>
      <c r="U34" s="89">
        <v>2041</v>
      </c>
      <c r="V34" s="89"/>
      <c r="W34" s="89"/>
      <c r="X34" s="89"/>
      <c r="Y34" s="89"/>
      <c r="IM34" s="99"/>
      <c r="IN34" s="99"/>
      <c r="IO34" s="99"/>
      <c r="IP34" s="89"/>
    </row>
    <row r="35" spans="10:250" ht="18" customHeight="1">
      <c r="J35" s="226"/>
      <c r="K35" s="226"/>
      <c r="L35" s="226"/>
      <c r="M35" s="226"/>
      <c r="N35" s="226"/>
      <c r="O35" s="226"/>
      <c r="P35" s="226"/>
      <c r="Q35" s="226"/>
      <c r="U35" s="89">
        <v>2042</v>
      </c>
      <c r="V35" s="89"/>
      <c r="W35" s="89"/>
      <c r="X35" s="89"/>
      <c r="Y35" s="89"/>
      <c r="IM35" s="99"/>
      <c r="IN35" s="99"/>
      <c r="IO35" s="99"/>
      <c r="IP35" s="89"/>
    </row>
    <row r="36" spans="10:250" ht="21" customHeight="1">
      <c r="J36" s="226"/>
      <c r="K36" s="226"/>
      <c r="L36" s="226"/>
      <c r="M36" s="226"/>
      <c r="N36" s="226"/>
      <c r="O36" s="226"/>
      <c r="P36" s="226"/>
      <c r="Q36" s="226"/>
      <c r="U36" s="89">
        <v>2043</v>
      </c>
      <c r="V36" s="89"/>
      <c r="W36" s="89"/>
      <c r="X36" s="89"/>
      <c r="Y36" s="89"/>
      <c r="IM36" s="99"/>
      <c r="IN36" s="99"/>
      <c r="IO36" s="99"/>
      <c r="IP36" s="89"/>
    </row>
    <row r="37" spans="10:250" ht="18" customHeight="1">
      <c r="J37" s="226"/>
      <c r="K37" s="226"/>
      <c r="L37" s="226"/>
      <c r="M37" s="226"/>
      <c r="N37" s="226"/>
      <c r="O37" s="226"/>
      <c r="P37" s="226"/>
      <c r="Q37" s="226"/>
      <c r="U37" s="96">
        <v>2044</v>
      </c>
      <c r="V37" s="89"/>
      <c r="W37" s="89"/>
      <c r="X37" s="89"/>
      <c r="Y37" s="89"/>
      <c r="IM37" s="99"/>
      <c r="IN37" s="99"/>
      <c r="IO37" s="99"/>
      <c r="IP37" s="89"/>
    </row>
    <row r="38" spans="10:250" ht="18" customHeight="1">
      <c r="J38" s="226"/>
      <c r="K38" s="226"/>
      <c r="L38" s="226"/>
      <c r="M38" s="226"/>
      <c r="N38" s="226"/>
      <c r="O38" s="226"/>
      <c r="P38" s="226"/>
      <c r="Q38" s="226"/>
      <c r="U38" s="96">
        <v>2045</v>
      </c>
      <c r="V38" s="89"/>
      <c r="W38" s="89"/>
      <c r="X38" s="89"/>
      <c r="Y38" s="89"/>
      <c r="IM38" s="99"/>
      <c r="IN38" s="99"/>
      <c r="IO38" s="99"/>
      <c r="IP38" s="89"/>
    </row>
    <row r="39" spans="10:250" ht="18" customHeight="1">
      <c r="J39" s="226"/>
      <c r="K39" s="226"/>
      <c r="L39" s="226"/>
      <c r="M39" s="226"/>
      <c r="N39" s="226"/>
      <c r="O39" s="226"/>
      <c r="P39" s="226"/>
      <c r="Q39" s="226"/>
      <c r="U39" s="96">
        <v>2046</v>
      </c>
      <c r="V39" s="89"/>
      <c r="W39" s="89"/>
      <c r="X39" s="89"/>
      <c r="Y39" s="89"/>
      <c r="IM39" s="99"/>
      <c r="IN39" s="99"/>
      <c r="IO39" s="99"/>
      <c r="IP39" s="89"/>
    </row>
    <row r="40" spans="10:250" ht="18" customHeight="1">
      <c r="J40" s="98"/>
      <c r="K40" s="98"/>
      <c r="L40" s="98"/>
      <c r="M40" s="98"/>
      <c r="N40" s="98"/>
      <c r="O40" s="98"/>
      <c r="P40" s="98"/>
      <c r="Q40" s="98"/>
      <c r="U40" s="96">
        <v>2047</v>
      </c>
      <c r="V40" s="89"/>
      <c r="W40" s="89"/>
      <c r="X40" s="89"/>
      <c r="Y40" s="89"/>
      <c r="IM40" s="99"/>
      <c r="IN40" s="99"/>
      <c r="IO40" s="99"/>
      <c r="IP40" s="89"/>
    </row>
    <row r="41" spans="10:250">
      <c r="J41" s="98"/>
      <c r="K41" s="98"/>
      <c r="L41" s="98"/>
      <c r="M41" s="98"/>
      <c r="N41" s="98"/>
      <c r="O41" s="98"/>
      <c r="P41" s="98"/>
      <c r="Q41" s="98"/>
      <c r="U41" s="89">
        <v>2048</v>
      </c>
      <c r="V41" s="89"/>
      <c r="W41" s="89"/>
      <c r="X41" s="89"/>
      <c r="Y41" s="89"/>
      <c r="IM41" s="99"/>
      <c r="IN41" s="99"/>
      <c r="IO41" s="99"/>
      <c r="IP41" s="89"/>
    </row>
    <row r="42" spans="10:250">
      <c r="J42" s="98"/>
      <c r="K42" s="98"/>
      <c r="L42" s="98"/>
      <c r="M42" s="98"/>
      <c r="N42" s="98"/>
      <c r="O42" s="98"/>
      <c r="P42" s="98"/>
      <c r="Q42" s="98"/>
      <c r="U42" s="89">
        <v>2049</v>
      </c>
      <c r="V42" s="89"/>
      <c r="W42" s="89"/>
      <c r="X42" s="89"/>
      <c r="Y42" s="89"/>
      <c r="IM42" s="99"/>
      <c r="IN42" s="99"/>
      <c r="IO42" s="99"/>
      <c r="IP42" s="89"/>
    </row>
    <row r="43" spans="10:250">
      <c r="J43" s="98"/>
      <c r="K43" s="98"/>
      <c r="L43" s="98"/>
      <c r="M43" s="98"/>
      <c r="N43" s="98"/>
      <c r="O43" s="98"/>
      <c r="P43" s="98"/>
      <c r="Q43" s="98"/>
      <c r="U43" s="89">
        <v>2050</v>
      </c>
      <c r="V43" s="89"/>
      <c r="W43" s="89"/>
      <c r="X43" s="89"/>
      <c r="Y43" s="89"/>
      <c r="IM43" s="99"/>
      <c r="IN43" s="99"/>
      <c r="IO43" s="99"/>
      <c r="IP43" s="89"/>
    </row>
    <row r="44" spans="10:250">
      <c r="J44" s="98"/>
      <c r="K44" s="98"/>
      <c r="L44" s="98"/>
      <c r="M44" s="98"/>
      <c r="N44" s="98"/>
      <c r="O44" s="98"/>
      <c r="P44" s="98"/>
      <c r="Q44" s="98"/>
      <c r="U44" s="89">
        <v>2051</v>
      </c>
      <c r="V44" s="89"/>
      <c r="W44" s="89"/>
      <c r="X44" s="89"/>
      <c r="Y44" s="89"/>
      <c r="IM44" s="99"/>
      <c r="IN44" s="99"/>
      <c r="IO44" s="99"/>
      <c r="IP44" s="89"/>
    </row>
    <row r="45" spans="10:250">
      <c r="J45" s="98"/>
      <c r="K45" s="98"/>
      <c r="L45" s="98"/>
      <c r="M45" s="98"/>
      <c r="N45" s="98"/>
      <c r="O45" s="98"/>
      <c r="P45" s="98"/>
      <c r="Q45" s="98"/>
      <c r="U45" s="89">
        <v>2052</v>
      </c>
      <c r="V45" s="89"/>
      <c r="W45" s="89"/>
      <c r="X45" s="89"/>
      <c r="Y45" s="89"/>
      <c r="IM45" s="99"/>
      <c r="IN45" s="99"/>
      <c r="IO45" s="99"/>
      <c r="IP45" s="89"/>
    </row>
    <row r="46" spans="10:250">
      <c r="J46" s="98"/>
      <c r="K46" s="98"/>
      <c r="L46" s="98"/>
      <c r="M46" s="98"/>
      <c r="N46" s="98"/>
      <c r="O46" s="98"/>
      <c r="P46" s="98"/>
      <c r="Q46" s="98"/>
      <c r="U46" s="89">
        <v>2053</v>
      </c>
      <c r="V46" s="89"/>
      <c r="W46" s="89"/>
      <c r="X46" s="89"/>
      <c r="Y46" s="89"/>
      <c r="IM46" s="99"/>
      <c r="IN46" s="99"/>
      <c r="IO46" s="99"/>
      <c r="IP46" s="89"/>
    </row>
    <row r="47" spans="10:250">
      <c r="J47" s="98"/>
      <c r="K47" s="98"/>
      <c r="L47" s="98"/>
      <c r="M47" s="98"/>
      <c r="N47" s="98"/>
      <c r="O47" s="98"/>
      <c r="P47" s="98"/>
      <c r="Q47" s="98"/>
      <c r="U47" s="89">
        <v>2054</v>
      </c>
      <c r="V47" s="89"/>
      <c r="W47" s="89"/>
      <c r="X47" s="89"/>
      <c r="Y47" s="89"/>
      <c r="IM47" s="99"/>
      <c r="IN47" s="99"/>
      <c r="IO47" s="99"/>
      <c r="IP47" s="89"/>
    </row>
    <row r="48" spans="10:250">
      <c r="U48" s="96">
        <v>2055</v>
      </c>
      <c r="V48" s="89"/>
      <c r="W48" s="89"/>
      <c r="X48" s="89"/>
      <c r="Y48" s="89"/>
      <c r="IM48" s="99"/>
      <c r="IN48" s="99"/>
      <c r="IO48" s="99"/>
      <c r="IP48" s="89"/>
    </row>
    <row r="49" spans="21:250">
      <c r="U49" s="96">
        <v>2056</v>
      </c>
      <c r="V49" s="89"/>
      <c r="W49" s="89"/>
      <c r="X49" s="89"/>
      <c r="Y49" s="89"/>
      <c r="IM49" s="99"/>
      <c r="IN49" s="99"/>
      <c r="IO49" s="99"/>
      <c r="IP49" s="89"/>
    </row>
    <row r="50" spans="21:250">
      <c r="U50" s="96">
        <v>2057</v>
      </c>
      <c r="V50" s="89"/>
      <c r="W50" s="89"/>
      <c r="X50" s="89"/>
      <c r="Y50" s="89"/>
      <c r="IM50" s="99"/>
      <c r="IN50" s="99"/>
      <c r="IO50" s="99"/>
      <c r="IP50" s="89"/>
    </row>
    <row r="51" spans="21:250">
      <c r="U51" s="96">
        <v>2058</v>
      </c>
      <c r="V51" s="89"/>
      <c r="W51" s="89"/>
      <c r="X51" s="89"/>
      <c r="Y51" s="89"/>
      <c r="IM51" s="99"/>
      <c r="IN51" s="99"/>
      <c r="IO51" s="99"/>
      <c r="IP51" s="89"/>
    </row>
    <row r="52" spans="21:250">
      <c r="U52" s="89">
        <v>2059</v>
      </c>
      <c r="V52" s="89"/>
      <c r="W52" s="89"/>
      <c r="X52" s="89"/>
      <c r="Y52" s="89"/>
      <c r="IM52" s="99"/>
      <c r="IN52" s="99"/>
      <c r="IO52" s="99"/>
      <c r="IP52" s="89"/>
    </row>
    <row r="53" spans="21:250">
      <c r="U53" s="89">
        <v>2060</v>
      </c>
      <c r="V53" s="89"/>
      <c r="W53" s="89"/>
      <c r="X53" s="89"/>
      <c r="Y53" s="89"/>
      <c r="IM53" s="99"/>
      <c r="IN53" s="99"/>
      <c r="IO53" s="99"/>
      <c r="IP53" s="89"/>
    </row>
    <row r="54" spans="21:250">
      <c r="U54" s="89">
        <v>2061</v>
      </c>
      <c r="V54" s="89"/>
      <c r="W54" s="89"/>
      <c r="X54" s="89"/>
      <c r="Y54" s="89"/>
      <c r="IM54" s="99"/>
      <c r="IN54" s="99"/>
      <c r="IO54" s="99"/>
      <c r="IP54" s="89"/>
    </row>
    <row r="55" spans="21:250">
      <c r="U55" s="89">
        <v>2062</v>
      </c>
      <c r="V55" s="89"/>
      <c r="W55" s="89"/>
      <c r="X55" s="89"/>
      <c r="Y55" s="89"/>
      <c r="IM55" s="99"/>
      <c r="IN55" s="99"/>
      <c r="IO55" s="99"/>
      <c r="IP55" s="89"/>
    </row>
    <row r="56" spans="21:250">
      <c r="U56" s="89">
        <v>2063</v>
      </c>
      <c r="V56" s="89"/>
      <c r="W56" s="89"/>
      <c r="X56" s="89"/>
      <c r="Y56" s="89"/>
      <c r="IM56" s="99"/>
      <c r="IN56" s="99"/>
      <c r="IO56" s="99"/>
      <c r="IP56" s="89"/>
    </row>
    <row r="57" spans="21:250">
      <c r="U57" s="89">
        <v>2064</v>
      </c>
      <c r="V57" s="89"/>
      <c r="W57" s="89"/>
      <c r="X57" s="89"/>
      <c r="Y57" s="89"/>
      <c r="IM57" s="99"/>
      <c r="IN57" s="99"/>
      <c r="IO57" s="99"/>
      <c r="IP57" s="89"/>
    </row>
    <row r="58" spans="21:250">
      <c r="U58" s="89">
        <v>2065</v>
      </c>
      <c r="V58" s="89"/>
      <c r="W58" s="89"/>
      <c r="X58" s="89"/>
      <c r="Y58" s="89"/>
      <c r="IM58" s="99"/>
      <c r="IN58" s="99"/>
      <c r="IO58" s="99"/>
      <c r="IP58" s="89"/>
    </row>
    <row r="59" spans="21:250">
      <c r="U59" s="96">
        <v>2066</v>
      </c>
      <c r="V59" s="89"/>
      <c r="W59" s="89"/>
      <c r="X59" s="89"/>
      <c r="Y59" s="89"/>
      <c r="IM59" s="99"/>
      <c r="IN59" s="99"/>
      <c r="IO59" s="99"/>
      <c r="IP59" s="89"/>
    </row>
    <row r="60" spans="21:250">
      <c r="U60" s="96">
        <v>2067</v>
      </c>
      <c r="V60" s="89"/>
      <c r="W60" s="89"/>
      <c r="X60" s="89"/>
      <c r="Y60" s="89"/>
      <c r="IM60" s="99"/>
      <c r="IN60" s="99"/>
      <c r="IO60" s="99"/>
      <c r="IP60" s="89"/>
    </row>
    <row r="61" spans="21:250">
      <c r="U61" s="96">
        <v>2068</v>
      </c>
      <c r="V61" s="89"/>
      <c r="W61" s="89"/>
      <c r="X61" s="89"/>
      <c r="Y61" s="89"/>
      <c r="IM61" s="99"/>
      <c r="IN61" s="99"/>
      <c r="IO61" s="99"/>
      <c r="IP61" s="89"/>
    </row>
    <row r="62" spans="21:250">
      <c r="U62" s="96">
        <v>2069</v>
      </c>
      <c r="V62" s="89"/>
      <c r="W62" s="89"/>
      <c r="X62" s="89"/>
      <c r="Y62" s="89"/>
      <c r="IM62" s="99"/>
      <c r="IN62" s="99"/>
      <c r="IO62" s="99"/>
      <c r="IP62" s="89"/>
    </row>
    <row r="63" spans="21:250">
      <c r="U63" s="89">
        <v>2070</v>
      </c>
      <c r="V63" s="89"/>
      <c r="W63" s="89"/>
      <c r="X63" s="89"/>
      <c r="Y63" s="89"/>
      <c r="IM63" s="99"/>
      <c r="IN63" s="99"/>
      <c r="IO63" s="99"/>
      <c r="IP63" s="89"/>
    </row>
    <row r="64" spans="21:250">
      <c r="U64" s="89">
        <v>2071</v>
      </c>
      <c r="V64" s="89"/>
      <c r="W64" s="89"/>
      <c r="X64" s="89"/>
      <c r="Y64" s="89"/>
      <c r="IM64" s="99"/>
      <c r="IN64" s="99"/>
      <c r="IO64" s="99"/>
      <c r="IP64" s="89"/>
    </row>
    <row r="65" spans="21:250">
      <c r="U65" s="89">
        <v>2072</v>
      </c>
      <c r="V65" s="89"/>
      <c r="W65" s="89"/>
      <c r="X65" s="89"/>
      <c r="Y65" s="89"/>
      <c r="IM65" s="99"/>
      <c r="IN65" s="99"/>
      <c r="IO65" s="99"/>
      <c r="IP65" s="89"/>
    </row>
    <row r="66" spans="21:250">
      <c r="U66" s="89">
        <v>2073</v>
      </c>
      <c r="V66" s="89"/>
      <c r="W66" s="89"/>
      <c r="X66" s="89"/>
      <c r="Y66" s="89"/>
      <c r="IM66" s="99"/>
      <c r="IN66" s="99"/>
      <c r="IO66" s="99"/>
      <c r="IP66" s="89"/>
    </row>
    <row r="67" spans="21:250">
      <c r="U67" s="89">
        <v>2074</v>
      </c>
      <c r="V67" s="89"/>
      <c r="W67" s="89"/>
      <c r="X67" s="89"/>
      <c r="Y67" s="89"/>
      <c r="IM67" s="99"/>
      <c r="IN67" s="99"/>
      <c r="IO67" s="99"/>
      <c r="IP67" s="89"/>
    </row>
    <row r="68" spans="21:250">
      <c r="U68" s="89">
        <v>2075</v>
      </c>
      <c r="V68" s="89"/>
      <c r="W68" s="89"/>
      <c r="X68" s="89"/>
      <c r="Y68" s="89"/>
      <c r="IM68" s="99"/>
      <c r="IN68" s="99"/>
      <c r="IO68" s="99"/>
      <c r="IP68" s="89"/>
    </row>
    <row r="69" spans="21:250">
      <c r="U69" s="89">
        <v>2076</v>
      </c>
      <c r="V69" s="89"/>
      <c r="W69" s="89"/>
      <c r="X69" s="89"/>
      <c r="Y69" s="89"/>
      <c r="IM69" s="99"/>
      <c r="IN69" s="99"/>
      <c r="IO69" s="99"/>
      <c r="IP69" s="89"/>
    </row>
    <row r="70" spans="21:250">
      <c r="U70" s="96">
        <v>2077</v>
      </c>
      <c r="V70" s="89"/>
      <c r="W70" s="89"/>
      <c r="X70" s="89"/>
      <c r="Y70" s="89"/>
      <c r="IM70" s="99"/>
      <c r="IN70" s="99"/>
      <c r="IO70" s="99"/>
      <c r="IP70" s="89"/>
    </row>
    <row r="71" spans="21:250">
      <c r="U71" s="96">
        <v>2078</v>
      </c>
      <c r="V71" s="89"/>
      <c r="W71" s="89"/>
      <c r="X71" s="89"/>
      <c r="Y71" s="89"/>
      <c r="IM71" s="99"/>
      <c r="IN71" s="99"/>
      <c r="IO71" s="99"/>
      <c r="IP71" s="89"/>
    </row>
    <row r="72" spans="21:250">
      <c r="U72" s="96">
        <v>2079</v>
      </c>
      <c r="V72" s="89"/>
      <c r="W72" s="89"/>
      <c r="X72" s="89"/>
      <c r="Y72" s="89"/>
      <c r="IM72" s="99"/>
      <c r="IN72" s="99"/>
      <c r="IO72" s="99"/>
      <c r="IP72" s="89"/>
    </row>
    <row r="73" spans="21:250">
      <c r="U73" s="96">
        <v>2080</v>
      </c>
      <c r="V73" s="89"/>
      <c r="W73" s="89"/>
      <c r="X73" s="89"/>
      <c r="Y73" s="89"/>
      <c r="IM73" s="99"/>
      <c r="IN73" s="99"/>
      <c r="IO73" s="99"/>
      <c r="IP73" s="89"/>
    </row>
    <row r="74" spans="21:250">
      <c r="U74" s="89">
        <v>2081</v>
      </c>
      <c r="V74" s="89"/>
      <c r="W74" s="89"/>
      <c r="X74" s="89"/>
      <c r="Y74" s="89"/>
      <c r="IM74" s="99"/>
      <c r="IN74" s="99"/>
      <c r="IO74" s="99"/>
      <c r="IP74" s="89"/>
    </row>
    <row r="75" spans="21:250">
      <c r="U75" s="89">
        <v>2082</v>
      </c>
      <c r="V75" s="89"/>
      <c r="W75" s="89"/>
      <c r="X75" s="89"/>
      <c r="Y75" s="89"/>
      <c r="IM75" s="99"/>
      <c r="IN75" s="99"/>
      <c r="IO75" s="99"/>
      <c r="IP75" s="89"/>
    </row>
    <row r="76" spans="21:250">
      <c r="U76" s="89">
        <v>2083</v>
      </c>
      <c r="V76" s="89"/>
      <c r="W76" s="89"/>
      <c r="X76" s="89"/>
      <c r="Y76" s="89"/>
      <c r="IM76" s="99"/>
      <c r="IN76" s="99"/>
      <c r="IO76" s="99"/>
      <c r="IP76" s="89"/>
    </row>
    <row r="77" spans="21:250">
      <c r="U77" s="89">
        <v>2084</v>
      </c>
      <c r="V77" s="89"/>
      <c r="W77" s="89"/>
      <c r="X77" s="89"/>
      <c r="Y77" s="89"/>
      <c r="IM77" s="99"/>
      <c r="IN77" s="99"/>
      <c r="IO77" s="99"/>
      <c r="IP77" s="89"/>
    </row>
    <row r="78" spans="21:250">
      <c r="U78" s="89">
        <v>2085</v>
      </c>
      <c r="V78" s="89"/>
      <c r="W78" s="89"/>
      <c r="X78" s="89"/>
      <c r="Y78" s="89"/>
      <c r="IM78" s="99"/>
      <c r="IN78" s="99"/>
      <c r="IO78" s="99"/>
      <c r="IP78" s="89"/>
    </row>
    <row r="79" spans="21:250">
      <c r="U79" s="89">
        <v>2086</v>
      </c>
      <c r="V79" s="89"/>
      <c r="W79" s="89"/>
      <c r="X79" s="89"/>
      <c r="Y79" s="89"/>
      <c r="IM79" s="99"/>
      <c r="IN79" s="99"/>
      <c r="IO79" s="99"/>
      <c r="IP79" s="89"/>
    </row>
    <row r="80" spans="21:250">
      <c r="U80" s="89">
        <v>2087</v>
      </c>
      <c r="V80" s="89"/>
      <c r="W80" s="89"/>
      <c r="X80" s="89"/>
      <c r="Y80" s="89"/>
      <c r="IM80" s="99"/>
      <c r="IN80" s="99"/>
      <c r="IO80" s="99"/>
      <c r="IP80" s="89"/>
    </row>
    <row r="81" spans="21:255">
      <c r="U81" s="96">
        <v>2088</v>
      </c>
      <c r="V81" s="89"/>
      <c r="W81" s="89"/>
      <c r="X81" s="89"/>
      <c r="Y81" s="89"/>
      <c r="IM81" s="99"/>
      <c r="IN81" s="99"/>
      <c r="IO81" s="99"/>
      <c r="IP81" s="89"/>
    </row>
    <row r="82" spans="21:255">
      <c r="U82" s="96">
        <v>2089</v>
      </c>
      <c r="V82" s="89"/>
      <c r="W82" s="89"/>
      <c r="X82" s="89"/>
      <c r="Y82" s="89"/>
      <c r="IM82" s="99"/>
      <c r="IN82" s="99"/>
      <c r="IO82" s="99"/>
      <c r="IP82" s="89"/>
    </row>
    <row r="83" spans="21:255">
      <c r="U83" s="96">
        <v>2090</v>
      </c>
      <c r="V83" s="89"/>
      <c r="W83" s="89"/>
      <c r="X83" s="89"/>
      <c r="Y83" s="89"/>
      <c r="IM83" s="99"/>
      <c r="IN83" s="99"/>
      <c r="IO83" s="99"/>
      <c r="IP83" s="89"/>
    </row>
    <row r="84" spans="21:255">
      <c r="U84" s="96">
        <v>2091</v>
      </c>
      <c r="V84" s="89"/>
      <c r="W84" s="89"/>
      <c r="X84" s="89"/>
      <c r="Y84" s="89"/>
      <c r="IM84" s="99"/>
      <c r="IN84" s="99"/>
      <c r="IO84" s="99"/>
      <c r="IP84" s="89"/>
    </row>
    <row r="85" spans="21:255">
      <c r="U85" s="89">
        <v>2092</v>
      </c>
      <c r="V85" s="89"/>
      <c r="W85" s="89"/>
      <c r="X85" s="89"/>
      <c r="Y85" s="89"/>
      <c r="IM85" s="99"/>
      <c r="IN85" s="99"/>
      <c r="IO85" s="99"/>
      <c r="IP85" s="89"/>
    </row>
    <row r="86" spans="21:255">
      <c r="U86" s="89">
        <v>2093</v>
      </c>
      <c r="V86" s="89"/>
      <c r="W86" s="89"/>
      <c r="X86" s="89"/>
      <c r="Y86" s="89"/>
      <c r="IM86" s="99"/>
      <c r="IN86" s="99"/>
      <c r="IO86" s="99"/>
      <c r="IP86" s="99"/>
    </row>
    <row r="87" spans="21:255">
      <c r="U87" s="89">
        <v>2094</v>
      </c>
      <c r="V87" s="99"/>
      <c r="W87" s="99"/>
      <c r="X87" s="99"/>
      <c r="Y87" s="99"/>
      <c r="IM87" s="99"/>
      <c r="IN87" s="99"/>
      <c r="IO87" s="99"/>
      <c r="IP87" s="99"/>
      <c r="IQ87" s="99"/>
      <c r="IR87" s="99"/>
      <c r="IS87" s="99"/>
      <c r="IT87" s="99"/>
      <c r="IU87" s="99"/>
    </row>
    <row r="88" spans="21:255">
      <c r="U88" s="89">
        <v>2095</v>
      </c>
      <c r="IM88" s="99"/>
      <c r="IN88" s="99"/>
      <c r="IO88" s="99"/>
      <c r="IP88" s="99"/>
      <c r="IQ88" s="99"/>
      <c r="IR88" s="99"/>
      <c r="IS88" s="99"/>
      <c r="IT88" s="99"/>
      <c r="IU88" s="99"/>
    </row>
    <row r="89" spans="21:255">
      <c r="U89" s="89">
        <v>2096</v>
      </c>
      <c r="IM89" s="99"/>
      <c r="IN89" s="99"/>
      <c r="IO89" s="99"/>
      <c r="IP89" s="99"/>
      <c r="IQ89" s="99"/>
      <c r="IR89" s="99"/>
      <c r="IS89" s="99"/>
      <c r="IT89" s="99"/>
      <c r="IU89" s="99"/>
    </row>
    <row r="90" spans="21:255">
      <c r="U90" s="89">
        <v>2097</v>
      </c>
      <c r="IM90" s="99"/>
      <c r="IN90" s="99"/>
      <c r="IO90" s="99"/>
      <c r="IP90" s="99"/>
      <c r="IQ90" s="99"/>
      <c r="IR90" s="99"/>
      <c r="IS90" s="99"/>
      <c r="IT90" s="99"/>
      <c r="IU90" s="99"/>
    </row>
    <row r="91" spans="21:255">
      <c r="U91" s="89">
        <v>2098</v>
      </c>
      <c r="IM91" s="99"/>
      <c r="IN91" s="99"/>
      <c r="IO91" s="99"/>
      <c r="IP91" s="99"/>
      <c r="IQ91" s="99"/>
      <c r="IR91" s="99"/>
      <c r="IS91" s="99"/>
      <c r="IT91" s="99"/>
      <c r="IU91" s="99"/>
    </row>
    <row r="92" spans="21:255">
      <c r="U92" s="96">
        <v>2099</v>
      </c>
      <c r="IM92" s="99"/>
      <c r="IN92" s="99"/>
      <c r="IO92" s="99"/>
      <c r="IP92" s="99"/>
      <c r="IT92" s="99"/>
      <c r="IU92" s="99"/>
    </row>
    <row r="93" spans="21:255">
      <c r="U93" s="96">
        <v>2100</v>
      </c>
      <c r="IM93" s="99"/>
      <c r="IN93" s="99"/>
      <c r="IO93" s="99"/>
      <c r="IP93" s="99"/>
      <c r="IT93" s="99"/>
      <c r="IU93" s="99"/>
    </row>
    <row r="94" spans="21:255">
      <c r="IM94" s="99"/>
      <c r="IN94" s="99"/>
      <c r="IO94" s="99"/>
      <c r="IP94" s="99"/>
      <c r="IT94" s="99"/>
      <c r="IU94" s="99"/>
    </row>
    <row r="95" spans="21:255">
      <c r="IM95" s="99"/>
      <c r="IN95" s="99"/>
      <c r="IO95" s="99"/>
      <c r="IP95" s="99"/>
      <c r="IT95" s="99"/>
      <c r="IU95" s="99"/>
    </row>
    <row r="96" spans="21:255">
      <c r="IM96" s="99"/>
      <c r="IN96" s="99"/>
      <c r="IO96" s="99"/>
      <c r="IP96" s="99"/>
      <c r="IT96" s="99"/>
      <c r="IU96" s="99"/>
    </row>
    <row r="97" spans="247:255">
      <c r="IM97" s="99"/>
      <c r="IN97" s="99"/>
      <c r="IO97" s="99"/>
      <c r="IP97" s="99"/>
      <c r="IT97" s="99"/>
      <c r="IU97" s="99"/>
    </row>
  </sheetData>
  <sheetProtection password="B44F" sheet="1" selectLockedCells="1"/>
  <dataConsolidate/>
  <mergeCells count="42">
    <mergeCell ref="J39:Q39"/>
    <mergeCell ref="J34:Q34"/>
    <mergeCell ref="B30:H30"/>
    <mergeCell ref="J30:Q30"/>
    <mergeCell ref="J35:Q35"/>
    <mergeCell ref="J36:Q36"/>
    <mergeCell ref="J37:Q37"/>
    <mergeCell ref="J38:Q38"/>
    <mergeCell ref="B31:H31"/>
    <mergeCell ref="J31:Q31"/>
    <mergeCell ref="J32:Q32"/>
    <mergeCell ref="J33:Q33"/>
    <mergeCell ref="J27:Q27"/>
    <mergeCell ref="B28:H28"/>
    <mergeCell ref="J28:Q28"/>
    <mergeCell ref="B29:H29"/>
    <mergeCell ref="J29:Q29"/>
    <mergeCell ref="J25:Q25"/>
    <mergeCell ref="J26:Q26"/>
    <mergeCell ref="J16:Q16"/>
    <mergeCell ref="J17:Q17"/>
    <mergeCell ref="C18:G18"/>
    <mergeCell ref="J18:Q18"/>
    <mergeCell ref="C19:G19"/>
    <mergeCell ref="J19:Q19"/>
    <mergeCell ref="J22:Q22"/>
    <mergeCell ref="J23:Q23"/>
    <mergeCell ref="A9:H10"/>
    <mergeCell ref="J9:Q9"/>
    <mergeCell ref="J10:Q10"/>
    <mergeCell ref="J24:Q24"/>
    <mergeCell ref="J11:Q11"/>
    <mergeCell ref="J12:Q12"/>
    <mergeCell ref="J13:Q13"/>
    <mergeCell ref="J14:Q14"/>
    <mergeCell ref="J15:Q15"/>
    <mergeCell ref="J21:Q21"/>
    <mergeCell ref="A1:H1"/>
    <mergeCell ref="I1:R1"/>
    <mergeCell ref="J6:Q6"/>
    <mergeCell ref="J7:Q7"/>
    <mergeCell ref="J8:P8"/>
  </mergeCells>
  <dataValidations count="5">
    <dataValidation showInputMessage="1" showErrorMessage="1" sqref="C19"/>
    <dataValidation type="list" allowBlank="1" showInputMessage="1" showErrorMessage="1" sqref="C22">
      <formula1>$V$3:$V$7</formula1>
    </dataValidation>
    <dataValidation type="list" allowBlank="1" showInputMessage="1" showErrorMessage="1" sqref="C20:C21">
      <formula1>$T$4:$T$5</formula1>
    </dataValidation>
    <dataValidation type="list" allowBlank="1" showInputMessage="1" showErrorMessage="1" sqref="D21:G21">
      <formula1>$T$3:$T$5</formula1>
    </dataValidation>
    <dataValidation type="list" allowBlank="1" showInputMessage="1" showErrorMessage="1" sqref="C23">
      <formula1>$U$4:$U$86</formula1>
    </dataValidation>
  </dataValidations>
  <hyperlinks>
    <hyperlink ref="B29:H29" location="'Биланс на состојба'!A1" display="БС: Биланс на состојба"/>
    <hyperlink ref="B30:H30" location="'Биланс на успех'!A1" display="БУ: Биланс на успех"/>
    <hyperlink ref="B31:H31" location="'Извештај за паричен тек'!A1" display="ПТ: Извештај за паричните текови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1"/>
  <sheetViews>
    <sheetView topLeftCell="A22" workbookViewId="0">
      <selection activeCell="A54" sqref="A54"/>
    </sheetView>
  </sheetViews>
  <sheetFormatPr defaultRowHeight="15"/>
  <cols>
    <col min="1" max="1" width="57.140625" style="71" customWidth="1"/>
    <col min="2" max="2" width="10.140625" style="71" bestFit="1" customWidth="1"/>
    <col min="3" max="3" width="14.140625" style="71" bestFit="1" customWidth="1"/>
    <col min="4" max="4" width="16.42578125" style="71" bestFit="1" customWidth="1"/>
    <col min="5" max="16384" width="9.140625" style="71"/>
  </cols>
  <sheetData>
    <row r="1" spans="1:9">
      <c r="A1" s="234" t="s">
        <v>0</v>
      </c>
      <c r="B1" s="234"/>
      <c r="C1" s="234"/>
      <c r="D1" s="234"/>
    </row>
    <row r="2" spans="1:9">
      <c r="A2" s="234"/>
      <c r="B2" s="234"/>
      <c r="C2" s="234"/>
      <c r="D2" s="234"/>
    </row>
    <row r="3" spans="1:9" ht="14.25" customHeight="1">
      <c r="A3" s="72" t="s">
        <v>151</v>
      </c>
      <c r="B3" s="235" t="str">
        <f>'ФИ-Почетна'!$C$18</f>
        <v>Универзална Инвестициона Банка АД Скопје</v>
      </c>
      <c r="C3" s="236"/>
      <c r="D3" s="236"/>
    </row>
    <row r="4" spans="1:9">
      <c r="A4" s="72" t="s">
        <v>150</v>
      </c>
      <c r="B4" s="236" t="str">
        <f>'ФИ-Почетна'!$C$22</f>
        <v>01.01 - 31.03</v>
      </c>
      <c r="C4" s="236"/>
      <c r="D4" s="236"/>
    </row>
    <row r="5" spans="1:9">
      <c r="A5" s="72" t="s">
        <v>324</v>
      </c>
      <c r="B5" s="73">
        <f>'ФИ-Почетна'!$C$23</f>
        <v>2023</v>
      </c>
      <c r="C5" s="74"/>
      <c r="D5" s="75"/>
    </row>
    <row r="6" spans="1:9">
      <c r="A6" s="72" t="s">
        <v>149</v>
      </c>
      <c r="B6" s="76" t="str">
        <f>'ФИ-Почетна'!$C$20</f>
        <v>не</v>
      </c>
      <c r="C6" s="76"/>
      <c r="D6" s="76"/>
    </row>
    <row r="7" spans="1:9">
      <c r="A7" s="77"/>
      <c r="B7" s="229" t="s">
        <v>1</v>
      </c>
      <c r="C7" s="232" t="s">
        <v>82</v>
      </c>
      <c r="D7" s="233"/>
    </row>
    <row r="8" spans="1:9">
      <c r="A8" s="77"/>
      <c r="B8" s="230"/>
      <c r="C8" s="167" t="s">
        <v>2</v>
      </c>
      <c r="D8" s="167" t="s">
        <v>3</v>
      </c>
    </row>
    <row r="9" spans="1:9">
      <c r="A9" s="77"/>
      <c r="B9" s="231"/>
      <c r="C9" s="171">
        <v>45016</v>
      </c>
      <c r="D9" s="171" t="s">
        <v>337</v>
      </c>
    </row>
    <row r="10" spans="1:9">
      <c r="A10" s="139" t="s">
        <v>4</v>
      </c>
      <c r="B10" s="140"/>
      <c r="C10" s="78"/>
      <c r="D10" s="79"/>
    </row>
    <row r="11" spans="1:9">
      <c r="A11" s="141" t="s">
        <v>5</v>
      </c>
      <c r="B11" s="142">
        <v>18</v>
      </c>
      <c r="C11" s="178">
        <v>5849993</v>
      </c>
      <c r="D11" s="178">
        <f>5666048+147</f>
        <v>5666195</v>
      </c>
    </row>
    <row r="12" spans="1:9">
      <c r="A12" s="141" t="s">
        <v>6</v>
      </c>
      <c r="B12" s="143">
        <v>19</v>
      </c>
      <c r="C12" s="178">
        <v>0</v>
      </c>
      <c r="D12" s="178">
        <v>0</v>
      </c>
    </row>
    <row r="13" spans="1:9" ht="25.5">
      <c r="A13" s="141" t="s">
        <v>7</v>
      </c>
      <c r="B13" s="143">
        <v>20</v>
      </c>
      <c r="C13" s="179">
        <v>0</v>
      </c>
      <c r="D13" s="179">
        <v>0</v>
      </c>
    </row>
    <row r="14" spans="1:9">
      <c r="A14" s="141" t="s">
        <v>8</v>
      </c>
      <c r="B14" s="142">
        <v>21</v>
      </c>
      <c r="C14" s="179">
        <v>0</v>
      </c>
      <c r="D14" s="179">
        <v>0</v>
      </c>
      <c r="G14" s="80"/>
      <c r="H14" s="80"/>
      <c r="I14" s="80"/>
    </row>
    <row r="15" spans="1:9">
      <c r="A15" s="141" t="s">
        <v>9</v>
      </c>
      <c r="B15" s="143">
        <v>22.1</v>
      </c>
      <c r="C15" s="178">
        <v>0</v>
      </c>
      <c r="D15" s="178">
        <v>0</v>
      </c>
      <c r="G15" s="80"/>
      <c r="H15" s="80"/>
      <c r="I15" s="80"/>
    </row>
    <row r="16" spans="1:9">
      <c r="A16" s="141" t="s">
        <v>10</v>
      </c>
      <c r="B16" s="143">
        <v>22.2</v>
      </c>
      <c r="C16" s="178">
        <v>18068062</v>
      </c>
      <c r="D16" s="178">
        <f>18048801-147</f>
        <v>18048654</v>
      </c>
      <c r="G16" s="80"/>
      <c r="H16" s="81"/>
      <c r="I16" s="80"/>
    </row>
    <row r="17" spans="1:9">
      <c r="A17" s="141" t="s">
        <v>11</v>
      </c>
      <c r="B17" s="142">
        <v>23</v>
      </c>
      <c r="C17" s="178">
        <v>1966410</v>
      </c>
      <c r="D17" s="178">
        <v>1288031</v>
      </c>
      <c r="G17" s="80"/>
      <c r="H17" s="80"/>
      <c r="I17" s="80"/>
    </row>
    <row r="18" spans="1:9" ht="25.5">
      <c r="A18" s="141" t="s">
        <v>12</v>
      </c>
      <c r="B18" s="142">
        <v>24</v>
      </c>
      <c r="C18" s="178"/>
      <c r="D18" s="178"/>
      <c r="G18" s="80"/>
      <c r="H18" s="80"/>
      <c r="I18" s="80"/>
    </row>
    <row r="19" spans="1:9">
      <c r="A19" s="141" t="s">
        <v>13</v>
      </c>
      <c r="B19" s="143">
        <v>30.1</v>
      </c>
      <c r="C19" s="179">
        <v>4843</v>
      </c>
      <c r="D19" s="179">
        <v>0</v>
      </c>
    </row>
    <row r="20" spans="1:9">
      <c r="A20" s="141" t="s">
        <v>14</v>
      </c>
      <c r="B20" s="143">
        <v>25</v>
      </c>
      <c r="C20" s="179">
        <v>338639</v>
      </c>
      <c r="D20" s="179">
        <v>374481</v>
      </c>
    </row>
    <row r="21" spans="1:9">
      <c r="A21" s="141" t="s">
        <v>15</v>
      </c>
      <c r="B21" s="143">
        <v>26</v>
      </c>
      <c r="C21" s="179">
        <v>0</v>
      </c>
      <c r="D21" s="179">
        <v>0</v>
      </c>
    </row>
    <row r="22" spans="1:9">
      <c r="A22" s="141" t="s">
        <v>16</v>
      </c>
      <c r="B22" s="142">
        <v>27</v>
      </c>
      <c r="C22" s="179">
        <v>20331</v>
      </c>
      <c r="D22" s="179">
        <v>20533</v>
      </c>
    </row>
    <row r="23" spans="1:9">
      <c r="A23" s="141" t="s">
        <v>17</v>
      </c>
      <c r="B23" s="142">
        <v>28</v>
      </c>
      <c r="C23" s="179">
        <v>76536</v>
      </c>
      <c r="D23" s="179">
        <v>79015</v>
      </c>
    </row>
    <row r="24" spans="1:9">
      <c r="A24" s="141" t="s">
        <v>18</v>
      </c>
      <c r="B24" s="143">
        <v>29</v>
      </c>
      <c r="C24" s="179">
        <v>455774</v>
      </c>
      <c r="D24" s="179">
        <v>421002</v>
      </c>
    </row>
    <row r="25" spans="1:9">
      <c r="A25" s="141" t="s">
        <v>19</v>
      </c>
      <c r="B25" s="143">
        <v>30.2</v>
      </c>
      <c r="C25" s="178">
        <v>0</v>
      </c>
      <c r="D25" s="178">
        <v>0</v>
      </c>
    </row>
    <row r="26" spans="1:9" ht="25.5">
      <c r="A26" s="141" t="s">
        <v>20</v>
      </c>
      <c r="B26" s="142">
        <v>31</v>
      </c>
      <c r="C26" s="178">
        <v>0</v>
      </c>
      <c r="D26" s="178">
        <v>0</v>
      </c>
    </row>
    <row r="27" spans="1:9">
      <c r="A27" s="144" t="s">
        <v>21</v>
      </c>
      <c r="B27" s="143"/>
      <c r="C27" s="180">
        <f>SUM(C11:C26)</f>
        <v>26780588</v>
      </c>
      <c r="D27" s="180">
        <f>SUM(D11:D26)</f>
        <v>25897911</v>
      </c>
    </row>
    <row r="28" spans="1:9">
      <c r="A28" s="144" t="s">
        <v>22</v>
      </c>
      <c r="B28" s="143"/>
      <c r="C28" s="181"/>
      <c r="D28" s="181"/>
    </row>
    <row r="29" spans="1:9">
      <c r="A29" s="141" t="s">
        <v>23</v>
      </c>
      <c r="B29" s="143">
        <v>32</v>
      </c>
      <c r="C29" s="178">
        <v>0</v>
      </c>
      <c r="D29" s="178">
        <v>0</v>
      </c>
    </row>
    <row r="30" spans="1:9" ht="25.5">
      <c r="A30" s="141" t="s">
        <v>24</v>
      </c>
      <c r="B30" s="142">
        <v>33</v>
      </c>
      <c r="C30" s="178">
        <v>0</v>
      </c>
      <c r="D30" s="178">
        <v>0</v>
      </c>
    </row>
    <row r="31" spans="1:9">
      <c r="A31" s="141" t="s">
        <v>25</v>
      </c>
      <c r="B31" s="143">
        <v>21</v>
      </c>
      <c r="C31" s="178">
        <v>0</v>
      </c>
      <c r="D31" s="178">
        <v>0</v>
      </c>
    </row>
    <row r="32" spans="1:9">
      <c r="A32" s="141" t="s">
        <v>26</v>
      </c>
      <c r="B32" s="143">
        <v>34.1</v>
      </c>
      <c r="C32" s="178">
        <v>2078074</v>
      </c>
      <c r="D32" s="178">
        <v>1754217</v>
      </c>
    </row>
    <row r="33" spans="1:4">
      <c r="A33" s="141" t="s">
        <v>27</v>
      </c>
      <c r="B33" s="142">
        <v>34.200000000000003</v>
      </c>
      <c r="C33" s="178">
        <v>20121458</v>
      </c>
      <c r="D33" s="178">
        <v>19546720</v>
      </c>
    </row>
    <row r="34" spans="1:4">
      <c r="A34" s="141" t="s">
        <v>28</v>
      </c>
      <c r="B34" s="143">
        <v>35</v>
      </c>
      <c r="C34" s="178">
        <v>0</v>
      </c>
      <c r="D34" s="178">
        <v>0</v>
      </c>
    </row>
    <row r="35" spans="1:4">
      <c r="A35" s="145" t="s">
        <v>29</v>
      </c>
      <c r="B35" s="143">
        <v>36</v>
      </c>
      <c r="C35" s="178">
        <v>915875</v>
      </c>
      <c r="D35" s="178">
        <v>973720</v>
      </c>
    </row>
    <row r="36" spans="1:4">
      <c r="A36" s="145" t="s">
        <v>30</v>
      </c>
      <c r="B36" s="143">
        <v>37</v>
      </c>
      <c r="C36" s="178">
        <v>0</v>
      </c>
      <c r="D36" s="178">
        <v>0</v>
      </c>
    </row>
    <row r="37" spans="1:4">
      <c r="A37" s="141" t="s">
        <v>31</v>
      </c>
      <c r="B37" s="142">
        <v>38</v>
      </c>
      <c r="C37" s="178">
        <v>10771</v>
      </c>
      <c r="D37" s="178">
        <v>11028</v>
      </c>
    </row>
    <row r="38" spans="1:4">
      <c r="A38" s="141" t="s">
        <v>32</v>
      </c>
      <c r="B38" s="143">
        <v>30.1</v>
      </c>
      <c r="C38" s="178">
        <v>0</v>
      </c>
      <c r="D38" s="178">
        <f>11079+87</f>
        <v>11166</v>
      </c>
    </row>
    <row r="39" spans="1:4">
      <c r="A39" s="141" t="s">
        <v>33</v>
      </c>
      <c r="B39" s="143">
        <v>30.2</v>
      </c>
      <c r="C39" s="178">
        <v>0</v>
      </c>
      <c r="D39" s="178">
        <v>0</v>
      </c>
    </row>
    <row r="40" spans="1:4">
      <c r="A40" s="141" t="s">
        <v>34</v>
      </c>
      <c r="B40" s="146">
        <v>39</v>
      </c>
      <c r="C40" s="178">
        <v>114558</v>
      </c>
      <c r="D40" s="178">
        <f>194181-870</f>
        <v>193311</v>
      </c>
    </row>
    <row r="41" spans="1:4" ht="25.5">
      <c r="A41" s="141" t="s">
        <v>35</v>
      </c>
      <c r="B41" s="146">
        <v>31</v>
      </c>
      <c r="C41" s="178">
        <v>0</v>
      </c>
      <c r="D41" s="178">
        <v>0</v>
      </c>
    </row>
    <row r="42" spans="1:4">
      <c r="A42" s="144" t="s">
        <v>36</v>
      </c>
      <c r="B42" s="143"/>
      <c r="C42" s="180">
        <f>SUM(C29:C41)</f>
        <v>23240736</v>
      </c>
      <c r="D42" s="180">
        <f>SUM(D29:D41)</f>
        <v>22490162</v>
      </c>
    </row>
    <row r="43" spans="1:4">
      <c r="A43" s="144" t="s">
        <v>37</v>
      </c>
      <c r="B43" s="143"/>
      <c r="C43" s="181"/>
      <c r="D43" s="181"/>
    </row>
    <row r="44" spans="1:4">
      <c r="A44" s="141" t="s">
        <v>38</v>
      </c>
      <c r="B44" s="143">
        <v>40</v>
      </c>
      <c r="C44" s="178">
        <v>545987</v>
      </c>
      <c r="D44" s="178">
        <v>545987</v>
      </c>
    </row>
    <row r="45" spans="1:4">
      <c r="A45" s="147" t="s">
        <v>39</v>
      </c>
      <c r="B45" s="143"/>
      <c r="C45" s="178">
        <v>510387</v>
      </c>
      <c r="D45" s="178">
        <v>510387</v>
      </c>
    </row>
    <row r="46" spans="1:4">
      <c r="A46" s="147" t="s">
        <v>40</v>
      </c>
      <c r="B46" s="143"/>
      <c r="C46" s="178">
        <v>0</v>
      </c>
      <c r="D46" s="178">
        <v>0</v>
      </c>
    </row>
    <row r="47" spans="1:4">
      <c r="A47" s="141" t="s">
        <v>41</v>
      </c>
      <c r="B47" s="143"/>
      <c r="C47" s="178">
        <v>454393</v>
      </c>
      <c r="D47" s="178">
        <v>454393</v>
      </c>
    </row>
    <row r="48" spans="1:4">
      <c r="A48" s="147" t="s">
        <v>42</v>
      </c>
      <c r="B48" s="143"/>
      <c r="C48" s="178">
        <v>22212</v>
      </c>
      <c r="D48" s="178">
        <v>22212</v>
      </c>
    </row>
    <row r="49" spans="1:4">
      <c r="A49" s="147" t="s">
        <v>43</v>
      </c>
      <c r="B49" s="143"/>
      <c r="C49" s="178">
        <v>1399576</v>
      </c>
      <c r="D49" s="178">
        <v>1399576</v>
      </c>
    </row>
    <row r="50" spans="1:4">
      <c r="A50" s="141" t="s">
        <v>44</v>
      </c>
      <c r="B50" s="143"/>
      <c r="C50" s="178">
        <v>607297</v>
      </c>
      <c r="D50" s="178">
        <f>474411+783</f>
        <v>475194</v>
      </c>
    </row>
    <row r="51" spans="1:4" ht="25.5">
      <c r="A51" s="144" t="s">
        <v>45</v>
      </c>
      <c r="B51" s="143"/>
      <c r="C51" s="180">
        <f>SUM(C44:C50)</f>
        <v>3539852</v>
      </c>
      <c r="D51" s="180">
        <f>SUM(D44:D50)</f>
        <v>3407749</v>
      </c>
    </row>
    <row r="52" spans="1:4">
      <c r="A52" s="141" t="s">
        <v>46</v>
      </c>
      <c r="B52" s="143"/>
      <c r="C52" s="181">
        <v>0</v>
      </c>
      <c r="D52" s="181">
        <v>0</v>
      </c>
    </row>
    <row r="53" spans="1:4">
      <c r="A53" s="144" t="s">
        <v>47</v>
      </c>
      <c r="B53" s="143"/>
      <c r="C53" s="180">
        <f>SUM(C51:C52)</f>
        <v>3539852</v>
      </c>
      <c r="D53" s="180">
        <f>SUM(D51:D52)</f>
        <v>3407749</v>
      </c>
    </row>
    <row r="54" spans="1:4">
      <c r="A54" s="144" t="s">
        <v>48</v>
      </c>
      <c r="B54" s="148"/>
      <c r="C54" s="180">
        <f>C42+C53</f>
        <v>26780588</v>
      </c>
      <c r="D54" s="180">
        <f>D42+D53</f>
        <v>25897911</v>
      </c>
    </row>
    <row r="55" spans="1:4">
      <c r="A55" s="141" t="s">
        <v>49</v>
      </c>
      <c r="B55" s="149">
        <v>42</v>
      </c>
      <c r="C55" s="203">
        <v>1883907</v>
      </c>
      <c r="D55" s="203">
        <v>1994961</v>
      </c>
    </row>
    <row r="56" spans="1:4">
      <c r="A56" s="147" t="s">
        <v>50</v>
      </c>
      <c r="B56" s="148">
        <v>42</v>
      </c>
      <c r="C56" s="182">
        <v>0</v>
      </c>
      <c r="D56" s="182">
        <v>0</v>
      </c>
    </row>
    <row r="57" spans="1:4">
      <c r="A57" s="83"/>
      <c r="B57" s="84"/>
      <c r="C57" s="84"/>
      <c r="D57" s="84"/>
    </row>
    <row r="58" spans="1:4">
      <c r="A58" s="85"/>
      <c r="B58" s="86"/>
      <c r="C58" s="84"/>
      <c r="D58" s="84"/>
    </row>
    <row r="59" spans="1:4">
      <c r="A59" s="85"/>
      <c r="B59" s="86"/>
      <c r="C59" s="84"/>
      <c r="D59" s="84"/>
    </row>
    <row r="60" spans="1:4">
      <c r="A60" s="82" t="s">
        <v>51</v>
      </c>
      <c r="B60" s="86"/>
      <c r="C60" s="86"/>
      <c r="D60" s="86"/>
    </row>
    <row r="61" spans="1:4" ht="15.75">
      <c r="A61" s="86"/>
      <c r="B61" s="87"/>
      <c r="C61" s="88"/>
      <c r="D61" s="87"/>
    </row>
  </sheetData>
  <sheetProtection password="B44F" sheet="1" objects="1" scenarios="1" selectLockedCells="1"/>
  <mergeCells count="5">
    <mergeCell ref="B7:B9"/>
    <mergeCell ref="C7:D7"/>
    <mergeCell ref="A1:D2"/>
    <mergeCell ref="B3:D3"/>
    <mergeCell ref="B4:D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&amp;R&amp;9Страна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2"/>
  <sheetViews>
    <sheetView topLeftCell="A4" workbookViewId="0">
      <selection activeCell="C12" sqref="C12"/>
    </sheetView>
  </sheetViews>
  <sheetFormatPr defaultRowHeight="15"/>
  <cols>
    <col min="1" max="1" width="58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5">
      <c r="A1" s="242" t="s">
        <v>54</v>
      </c>
      <c r="B1" s="242"/>
      <c r="C1" s="242"/>
      <c r="D1" s="242"/>
    </row>
    <row r="2" spans="1:5">
      <c r="A2" s="242"/>
      <c r="B2" s="242"/>
      <c r="C2" s="242"/>
      <c r="D2" s="242"/>
      <c r="E2" s="18"/>
    </row>
    <row r="3" spans="1:5">
      <c r="A3" s="42" t="s">
        <v>151</v>
      </c>
      <c r="B3" s="243" t="str">
        <f>'ФИ-Почетна'!$C$18</f>
        <v>Универзална Инвестициона Банка АД Скопје</v>
      </c>
      <c r="C3" s="244"/>
      <c r="D3" s="244"/>
    </row>
    <row r="4" spans="1:5">
      <c r="A4" s="42" t="s">
        <v>150</v>
      </c>
      <c r="B4" s="244" t="str">
        <f>'ФИ-Почетна'!$C$22</f>
        <v>01.01 - 31.03</v>
      </c>
      <c r="C4" s="244"/>
      <c r="D4" s="244"/>
    </row>
    <row r="5" spans="1:5">
      <c r="A5" s="42" t="s">
        <v>324</v>
      </c>
      <c r="B5" s="244">
        <f>'ФИ-Почетна'!$C$23</f>
        <v>2023</v>
      </c>
      <c r="C5" s="244"/>
      <c r="D5" s="244"/>
    </row>
    <row r="6" spans="1:5">
      <c r="A6" s="42" t="s">
        <v>149</v>
      </c>
      <c r="B6" s="244" t="str">
        <f>'ФИ-Почетна'!$C$20</f>
        <v>не</v>
      </c>
      <c r="C6" s="244"/>
      <c r="D6" s="244"/>
    </row>
    <row r="7" spans="1:5">
      <c r="A7" s="18"/>
      <c r="B7" s="237" t="s">
        <v>1</v>
      </c>
      <c r="C7" s="240" t="s">
        <v>82</v>
      </c>
      <c r="D7" s="241"/>
      <c r="E7" s="18"/>
    </row>
    <row r="8" spans="1:5">
      <c r="A8" s="18"/>
      <c r="B8" s="238"/>
      <c r="C8" s="165" t="s">
        <v>2</v>
      </c>
      <c r="D8" s="166" t="s">
        <v>55</v>
      </c>
      <c r="E8" s="18"/>
    </row>
    <row r="9" spans="1:5">
      <c r="A9" s="18"/>
      <c r="B9" s="239"/>
      <c r="C9" s="172"/>
      <c r="D9" s="172"/>
      <c r="E9" s="18"/>
    </row>
    <row r="10" spans="1:5">
      <c r="A10" s="150" t="s">
        <v>56</v>
      </c>
      <c r="B10" s="151"/>
      <c r="C10" s="195">
        <v>320449</v>
      </c>
      <c r="D10" s="192">
        <v>266427</v>
      </c>
      <c r="E10" s="21"/>
    </row>
    <row r="11" spans="1:5">
      <c r="A11" s="150" t="s">
        <v>57</v>
      </c>
      <c r="B11" s="152"/>
      <c r="C11" s="195">
        <v>-43833</v>
      </c>
      <c r="D11" s="193">
        <v>-41187</v>
      </c>
      <c r="E11" s="21"/>
    </row>
    <row r="12" spans="1:5">
      <c r="A12" s="150" t="s">
        <v>58</v>
      </c>
      <c r="B12" s="152">
        <v>6</v>
      </c>
      <c r="C12" s="194">
        <f t="shared" ref="C12" si="0">C10+C11</f>
        <v>276616</v>
      </c>
      <c r="D12" s="194">
        <f>D10+D11</f>
        <v>225240</v>
      </c>
      <c r="E12" s="21"/>
    </row>
    <row r="13" spans="1:5">
      <c r="A13" s="150" t="s">
        <v>59</v>
      </c>
      <c r="B13" s="152"/>
      <c r="C13" s="195">
        <v>144429</v>
      </c>
      <c r="D13" s="195">
        <v>134458</v>
      </c>
      <c r="E13" s="21"/>
    </row>
    <row r="14" spans="1:5">
      <c r="A14" s="150" t="s">
        <v>60</v>
      </c>
      <c r="B14" s="152"/>
      <c r="C14" s="195">
        <v>-71358</v>
      </c>
      <c r="D14" s="196">
        <v>-67039</v>
      </c>
      <c r="E14" s="21"/>
    </row>
    <row r="15" spans="1:5">
      <c r="A15" s="150" t="s">
        <v>61</v>
      </c>
      <c r="B15" s="152">
        <v>7</v>
      </c>
      <c r="C15" s="194">
        <f t="shared" ref="C15" si="1">C13+C14</f>
        <v>73071</v>
      </c>
      <c r="D15" s="194">
        <f>D13+D14</f>
        <v>67419</v>
      </c>
      <c r="E15" s="21"/>
    </row>
    <row r="16" spans="1:5">
      <c r="A16" s="150" t="s">
        <v>62</v>
      </c>
      <c r="B16" s="152">
        <v>8</v>
      </c>
      <c r="C16" s="195">
        <v>0</v>
      </c>
      <c r="D16" s="195">
        <v>0</v>
      </c>
      <c r="E16" s="21"/>
    </row>
    <row r="17" spans="1:5" ht="25.5">
      <c r="A17" s="150" t="s">
        <v>63</v>
      </c>
      <c r="B17" s="152">
        <v>9</v>
      </c>
      <c r="C17" s="195">
        <v>0</v>
      </c>
      <c r="D17" s="195">
        <v>0</v>
      </c>
      <c r="E17" s="21"/>
    </row>
    <row r="18" spans="1:5">
      <c r="A18" s="150" t="s">
        <v>64</v>
      </c>
      <c r="B18" s="152">
        <v>10</v>
      </c>
      <c r="C18" s="195">
        <v>15610</v>
      </c>
      <c r="D18" s="195">
        <v>11024</v>
      </c>
      <c r="E18" s="21"/>
    </row>
    <row r="19" spans="1:5">
      <c r="A19" s="150" t="s">
        <v>65</v>
      </c>
      <c r="B19" s="152">
        <v>11</v>
      </c>
      <c r="C19" s="195">
        <v>10735</v>
      </c>
      <c r="D19" s="195">
        <v>24343</v>
      </c>
      <c r="E19" s="21"/>
    </row>
    <row r="20" spans="1:5">
      <c r="A20" s="150" t="s">
        <v>66</v>
      </c>
      <c r="B20" s="152">
        <v>24</v>
      </c>
      <c r="C20" s="195">
        <v>0</v>
      </c>
      <c r="D20" s="195">
        <v>0</v>
      </c>
      <c r="E20" s="21"/>
    </row>
    <row r="21" spans="1:5" ht="25.5">
      <c r="A21" s="150" t="s">
        <v>332</v>
      </c>
      <c r="B21" s="152">
        <v>12</v>
      </c>
      <c r="C21" s="195">
        <v>-73478</v>
      </c>
      <c r="D21" s="195">
        <v>-105522</v>
      </c>
      <c r="E21" s="21"/>
    </row>
    <row r="22" spans="1:5" ht="25.5">
      <c r="A22" s="153" t="s">
        <v>67</v>
      </c>
      <c r="B22" s="152">
        <v>13</v>
      </c>
      <c r="C22" s="195">
        <v>-202</v>
      </c>
      <c r="D22" s="195">
        <v>-252</v>
      </c>
      <c r="E22" s="21"/>
    </row>
    <row r="23" spans="1:5">
      <c r="A23" s="150" t="s">
        <v>68</v>
      </c>
      <c r="B23" s="152">
        <v>14</v>
      </c>
      <c r="C23" s="195">
        <v>-92854</v>
      </c>
      <c r="D23" s="195">
        <v>-90872</v>
      </c>
      <c r="E23" s="21"/>
    </row>
    <row r="24" spans="1:5">
      <c r="A24" s="150" t="s">
        <v>69</v>
      </c>
      <c r="B24" s="152">
        <v>15</v>
      </c>
      <c r="C24" s="195">
        <v>-11896</v>
      </c>
      <c r="D24" s="195">
        <v>-14360</v>
      </c>
      <c r="E24" s="21"/>
    </row>
    <row r="25" spans="1:5">
      <c r="A25" s="150" t="s">
        <v>70</v>
      </c>
      <c r="B25" s="152">
        <v>16</v>
      </c>
      <c r="C25" s="195">
        <v>-65499</v>
      </c>
      <c r="D25" s="195">
        <v>-72669</v>
      </c>
      <c r="E25" s="21"/>
    </row>
    <row r="26" spans="1:5">
      <c r="A26" s="150" t="s">
        <v>71</v>
      </c>
      <c r="B26" s="152">
        <v>24</v>
      </c>
      <c r="C26" s="197"/>
      <c r="D26" s="197"/>
      <c r="E26" s="21"/>
    </row>
    <row r="27" spans="1:5">
      <c r="A27" s="154" t="s">
        <v>72</v>
      </c>
      <c r="B27" s="155"/>
      <c r="C27" s="198">
        <f t="shared" ref="C27" si="2">C12+C15+C16+C17+C18+C19+C20+C21+C22+C23+C24+C25+C26</f>
        <v>132103</v>
      </c>
      <c r="D27" s="198">
        <f>D12+D15+D16+D17+D18+D19+D20+D21+D22+D23+D24+D25+D26</f>
        <v>44351</v>
      </c>
      <c r="E27" s="21"/>
    </row>
    <row r="28" spans="1:5">
      <c r="A28" s="150" t="s">
        <v>73</v>
      </c>
      <c r="B28" s="152">
        <v>17</v>
      </c>
      <c r="C28" s="197">
        <v>0</v>
      </c>
      <c r="D28" s="197">
        <v>0</v>
      </c>
      <c r="E28" s="21"/>
    </row>
    <row r="29" spans="1:5" ht="25.5">
      <c r="A29" s="154" t="s">
        <v>74</v>
      </c>
      <c r="B29" s="155"/>
      <c r="C29" s="198">
        <f>C27-C28</f>
        <v>132103</v>
      </c>
      <c r="D29" s="198">
        <f>D27-D28</f>
        <v>44351</v>
      </c>
      <c r="E29" s="21"/>
    </row>
    <row r="30" spans="1:5" ht="25.5">
      <c r="A30" s="153" t="s">
        <v>75</v>
      </c>
      <c r="B30" s="152"/>
      <c r="C30" s="199">
        <v>0</v>
      </c>
      <c r="D30" s="199">
        <v>0</v>
      </c>
      <c r="E30" s="21"/>
    </row>
    <row r="31" spans="1:5">
      <c r="A31" s="154" t="s">
        <v>52</v>
      </c>
      <c r="B31" s="155"/>
      <c r="C31" s="198">
        <f>C29-C30</f>
        <v>132103</v>
      </c>
      <c r="D31" s="198">
        <f>D29-D30</f>
        <v>44351</v>
      </c>
      <c r="E31" s="21"/>
    </row>
    <row r="32" spans="1:5" ht="25.5">
      <c r="A32" s="154" t="s">
        <v>76</v>
      </c>
      <c r="B32" s="152"/>
      <c r="C32" s="200"/>
      <c r="D32" s="200"/>
    </row>
    <row r="33" spans="1:5">
      <c r="A33" s="156" t="s">
        <v>77</v>
      </c>
      <c r="B33" s="152"/>
      <c r="C33" s="199">
        <v>0</v>
      </c>
      <c r="D33" s="199">
        <v>0</v>
      </c>
      <c r="E33" s="54"/>
    </row>
    <row r="34" spans="1:5">
      <c r="A34" s="157" t="s">
        <v>78</v>
      </c>
      <c r="B34" s="152"/>
      <c r="C34" s="197">
        <v>0</v>
      </c>
      <c r="D34" s="197">
        <v>0</v>
      </c>
      <c r="E34" s="54"/>
    </row>
    <row r="35" spans="1:5">
      <c r="A35" s="154" t="s">
        <v>79</v>
      </c>
      <c r="B35" s="158">
        <v>41</v>
      </c>
      <c r="C35" s="201">
        <f>C36</f>
        <v>968</v>
      </c>
      <c r="D35" s="201">
        <f>D36</f>
        <v>325</v>
      </c>
    </row>
    <row r="36" spans="1:5">
      <c r="A36" s="156" t="s">
        <v>80</v>
      </c>
      <c r="B36" s="152"/>
      <c r="C36" s="202">
        <v>968</v>
      </c>
      <c r="D36" s="202">
        <v>325</v>
      </c>
      <c r="E36" s="54"/>
    </row>
    <row r="37" spans="1:5">
      <c r="A37" s="157" t="s">
        <v>81</v>
      </c>
      <c r="B37" s="159"/>
      <c r="C37" s="196">
        <f>C36</f>
        <v>968</v>
      </c>
      <c r="D37" s="196">
        <f>D36</f>
        <v>325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51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objects="1" scenarios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98"/>
  <sheetViews>
    <sheetView tabSelected="1" topLeftCell="A67" workbookViewId="0">
      <selection activeCell="C92" sqref="C92"/>
    </sheetView>
  </sheetViews>
  <sheetFormatPr defaultRowHeight="15"/>
  <cols>
    <col min="1" max="1" width="55.140625" customWidth="1"/>
    <col min="2" max="3" width="21.140625" customWidth="1"/>
    <col min="5" max="5" width="7.85546875" customWidth="1"/>
  </cols>
  <sheetData>
    <row r="1" spans="1:5">
      <c r="A1" s="245" t="s">
        <v>83</v>
      </c>
      <c r="B1" s="245"/>
      <c r="C1" s="245"/>
    </row>
    <row r="2" spans="1:5">
      <c r="A2" s="245"/>
      <c r="B2" s="245"/>
      <c r="C2" s="245"/>
    </row>
    <row r="3" spans="1:5">
      <c r="A3" s="42" t="s">
        <v>151</v>
      </c>
      <c r="B3" s="243" t="str">
        <f>'ФИ-Почетна'!$C$18</f>
        <v>Универзална Инвестициона Банка АД Скопје</v>
      </c>
      <c r="C3" s="244"/>
      <c r="E3" s="48"/>
    </row>
    <row r="4" spans="1:5">
      <c r="A4" s="42" t="s">
        <v>150</v>
      </c>
      <c r="B4" s="244" t="str">
        <f>'ФИ-Почетна'!$C$22</f>
        <v>01.01 - 31.03</v>
      </c>
      <c r="C4" s="244"/>
      <c r="E4" s="48"/>
    </row>
    <row r="5" spans="1:5">
      <c r="A5" s="42" t="s">
        <v>324</v>
      </c>
      <c r="B5" s="244">
        <f>'ФИ-Почетна'!$C$23</f>
        <v>2023</v>
      </c>
      <c r="C5" s="244"/>
      <c r="E5" s="48"/>
    </row>
    <row r="6" spans="1:5">
      <c r="A6" s="42" t="s">
        <v>149</v>
      </c>
      <c r="B6" s="244" t="str">
        <f>'ФИ-Почетна'!$C$20</f>
        <v>не</v>
      </c>
      <c r="C6" s="244"/>
      <c r="E6" s="48"/>
    </row>
    <row r="7" spans="1:5">
      <c r="A7" s="30"/>
      <c r="B7" s="246" t="s">
        <v>82</v>
      </c>
      <c r="C7" s="247"/>
    </row>
    <row r="8" spans="1:5" ht="15" customHeight="1">
      <c r="A8" s="160" t="s">
        <v>84</v>
      </c>
      <c r="B8" s="170" t="s">
        <v>85</v>
      </c>
      <c r="C8" s="170" t="s">
        <v>86</v>
      </c>
    </row>
    <row r="9" spans="1:5">
      <c r="A9" s="161" t="s">
        <v>87</v>
      </c>
      <c r="B9" s="173"/>
      <c r="C9" s="173"/>
    </row>
    <row r="10" spans="1:5">
      <c r="A10" s="161" t="s">
        <v>88</v>
      </c>
      <c r="B10" s="183">
        <v>132103</v>
      </c>
      <c r="C10" s="183">
        <v>44351</v>
      </c>
    </row>
    <row r="11" spans="1:5">
      <c r="A11" s="162" t="s">
        <v>89</v>
      </c>
      <c r="B11" s="184"/>
      <c r="C11" s="184"/>
    </row>
    <row r="12" spans="1:5" ht="25.5">
      <c r="A12" s="162" t="s">
        <v>90</v>
      </c>
      <c r="B12" s="183">
        <v>0</v>
      </c>
      <c r="C12" s="183">
        <v>0</v>
      </c>
    </row>
    <row r="13" spans="1:5">
      <c r="A13" s="162" t="s">
        <v>91</v>
      </c>
      <c r="B13" s="183">
        <v>0</v>
      </c>
      <c r="C13" s="183">
        <v>0</v>
      </c>
    </row>
    <row r="14" spans="1:5">
      <c r="A14" s="162" t="s">
        <v>92</v>
      </c>
      <c r="B14" s="183">
        <v>3242</v>
      </c>
      <c r="C14" s="183">
        <v>5427</v>
      </c>
    </row>
    <row r="15" spans="1:5">
      <c r="A15" s="162" t="s">
        <v>93</v>
      </c>
      <c r="B15" s="183">
        <v>8654</v>
      </c>
      <c r="C15" s="183">
        <v>8933</v>
      </c>
    </row>
    <row r="16" spans="1:5">
      <c r="A16" s="162" t="s">
        <v>94</v>
      </c>
      <c r="B16" s="183">
        <v>0</v>
      </c>
      <c r="C16" s="183">
        <v>0</v>
      </c>
    </row>
    <row r="17" spans="1:3">
      <c r="A17" s="162" t="s">
        <v>95</v>
      </c>
      <c r="B17" s="183">
        <v>0</v>
      </c>
      <c r="C17" s="183">
        <v>0</v>
      </c>
    </row>
    <row r="18" spans="1:3">
      <c r="A18" s="162" t="s">
        <v>96</v>
      </c>
      <c r="B18" s="183">
        <v>0</v>
      </c>
      <c r="C18" s="183">
        <v>-3</v>
      </c>
    </row>
    <row r="19" spans="1:3" ht="25.5">
      <c r="A19" s="162" t="s">
        <v>97</v>
      </c>
      <c r="B19" s="183">
        <v>0</v>
      </c>
      <c r="C19" s="183">
        <v>0</v>
      </c>
    </row>
    <row r="20" spans="1:3">
      <c r="A20" s="162" t="s">
        <v>98</v>
      </c>
      <c r="B20" s="183">
        <v>0</v>
      </c>
      <c r="C20" s="183">
        <v>0</v>
      </c>
    </row>
    <row r="21" spans="1:3">
      <c r="A21" s="162" t="s">
        <v>95</v>
      </c>
      <c r="B21" s="183">
        <v>0</v>
      </c>
      <c r="C21" s="183">
        <v>0</v>
      </c>
    </row>
    <row r="22" spans="1:3">
      <c r="A22" s="162" t="s">
        <v>96</v>
      </c>
      <c r="B22" s="183">
        <v>0</v>
      </c>
      <c r="C22" s="183">
        <v>0</v>
      </c>
    </row>
    <row r="23" spans="1:3" ht="25.5">
      <c r="A23" s="162" t="s">
        <v>97</v>
      </c>
      <c r="B23" s="183">
        <v>0</v>
      </c>
      <c r="C23" s="183">
        <v>0</v>
      </c>
    </row>
    <row r="24" spans="1:3">
      <c r="A24" s="162" t="s">
        <v>56</v>
      </c>
      <c r="B24" s="183">
        <v>-320449</v>
      </c>
      <c r="C24" s="183">
        <v>-266427</v>
      </c>
    </row>
    <row r="25" spans="1:3">
      <c r="A25" s="162" t="s">
        <v>57</v>
      </c>
      <c r="B25" s="183">
        <v>43833</v>
      </c>
      <c r="C25" s="183">
        <v>41187</v>
      </c>
    </row>
    <row r="26" spans="1:3">
      <c r="A26" s="162" t="s">
        <v>62</v>
      </c>
      <c r="B26" s="183">
        <v>0</v>
      </c>
      <c r="C26" s="183">
        <v>0</v>
      </c>
    </row>
    <row r="27" spans="1:3" ht="29.25" customHeight="1">
      <c r="A27" s="162" t="s">
        <v>332</v>
      </c>
      <c r="B27" s="183">
        <v>0</v>
      </c>
      <c r="C27" s="183">
        <v>0</v>
      </c>
    </row>
    <row r="28" spans="1:3">
      <c r="A28" s="162" t="s">
        <v>333</v>
      </c>
      <c r="B28" s="183">
        <v>74467</v>
      </c>
      <c r="C28" s="183">
        <v>108898</v>
      </c>
    </row>
    <row r="29" spans="1:3">
      <c r="A29" s="162" t="s">
        <v>334</v>
      </c>
      <c r="B29" s="183">
        <v>-989</v>
      </c>
      <c r="C29" s="183">
        <v>-3376</v>
      </c>
    </row>
    <row r="30" spans="1:3" ht="25.5">
      <c r="A30" s="162" t="s">
        <v>99</v>
      </c>
      <c r="B30" s="183"/>
      <c r="C30" s="183"/>
    </row>
    <row r="31" spans="1:3">
      <c r="A31" s="162" t="s">
        <v>100</v>
      </c>
      <c r="B31" s="183">
        <v>202</v>
      </c>
      <c r="C31" s="183">
        <v>252</v>
      </c>
    </row>
    <row r="32" spans="1:3">
      <c r="A32" s="162" t="s">
        <v>101</v>
      </c>
      <c r="B32" s="183">
        <v>0</v>
      </c>
      <c r="C32" s="183">
        <v>0</v>
      </c>
    </row>
    <row r="33" spans="1:3">
      <c r="A33" s="162" t="s">
        <v>335</v>
      </c>
      <c r="B33" s="183">
        <v>0</v>
      </c>
      <c r="C33" s="183">
        <v>0</v>
      </c>
    </row>
    <row r="34" spans="1:3">
      <c r="A34" s="162" t="s">
        <v>102</v>
      </c>
      <c r="B34" s="183">
        <v>0</v>
      </c>
      <c r="C34" s="183">
        <v>0</v>
      </c>
    </row>
    <row r="35" spans="1:3">
      <c r="A35" s="162" t="s">
        <v>103</v>
      </c>
      <c r="B35" s="183">
        <v>0</v>
      </c>
      <c r="C35" s="183">
        <v>0</v>
      </c>
    </row>
    <row r="36" spans="1:3">
      <c r="A36" s="162" t="s">
        <v>104</v>
      </c>
      <c r="B36" s="185">
        <v>0</v>
      </c>
      <c r="C36" s="185">
        <v>0</v>
      </c>
    </row>
    <row r="37" spans="1:3">
      <c r="A37" s="162" t="s">
        <v>105</v>
      </c>
      <c r="B37" s="183">
        <v>0</v>
      </c>
      <c r="C37" s="183">
        <v>0</v>
      </c>
    </row>
    <row r="38" spans="1:3">
      <c r="A38" s="162" t="s">
        <v>106</v>
      </c>
      <c r="B38" s="183">
        <v>1428</v>
      </c>
      <c r="C38" s="183">
        <v>990</v>
      </c>
    </row>
    <row r="39" spans="1:3">
      <c r="A39" s="162" t="s">
        <v>107</v>
      </c>
      <c r="B39" s="183">
        <v>306143</v>
      </c>
      <c r="C39" s="183">
        <v>259357</v>
      </c>
    </row>
    <row r="40" spans="1:3">
      <c r="A40" s="162" t="s">
        <v>108</v>
      </c>
      <c r="B40" s="183">
        <v>-35577</v>
      </c>
      <c r="C40" s="183">
        <v>-68916</v>
      </c>
    </row>
    <row r="41" spans="1:3" s="118" customFormat="1" ht="25.5">
      <c r="A41" s="168" t="s">
        <v>109</v>
      </c>
      <c r="B41" s="186">
        <f>SUM(B10:B40)</f>
        <v>213057</v>
      </c>
      <c r="C41" s="186">
        <f>SUM(C10:C40)</f>
        <v>130673</v>
      </c>
    </row>
    <row r="42" spans="1:3" s="118" customFormat="1">
      <c r="A42" s="169" t="s">
        <v>110</v>
      </c>
      <c r="B42" s="184"/>
      <c r="C42" s="184"/>
    </row>
    <row r="43" spans="1:3">
      <c r="A43" s="162" t="s">
        <v>6</v>
      </c>
      <c r="B43" s="183">
        <v>0</v>
      </c>
      <c r="C43" s="183">
        <v>0</v>
      </c>
    </row>
    <row r="44" spans="1:3">
      <c r="A44" s="162" t="s">
        <v>8</v>
      </c>
      <c r="B44" s="183">
        <v>0</v>
      </c>
      <c r="C44" s="183">
        <v>0</v>
      </c>
    </row>
    <row r="45" spans="1:3">
      <c r="A45" s="162" t="s">
        <v>9</v>
      </c>
      <c r="B45" s="183">
        <v>0</v>
      </c>
      <c r="C45" s="183">
        <v>0</v>
      </c>
    </row>
    <row r="46" spans="1:3">
      <c r="A46" s="162" t="s">
        <v>10</v>
      </c>
      <c r="B46" s="183">
        <v>-85108</v>
      </c>
      <c r="C46" s="183">
        <v>-946581</v>
      </c>
    </row>
    <row r="47" spans="1:3">
      <c r="A47" s="162" t="s">
        <v>15</v>
      </c>
      <c r="B47" s="183">
        <v>0</v>
      </c>
      <c r="C47" s="183">
        <v>0</v>
      </c>
    </row>
    <row r="48" spans="1:3" ht="14.25" customHeight="1">
      <c r="A48" s="162" t="s">
        <v>111</v>
      </c>
      <c r="B48" s="183">
        <v>0</v>
      </c>
      <c r="C48" s="183">
        <v>0</v>
      </c>
    </row>
    <row r="49" spans="1:3">
      <c r="A49" s="162" t="s">
        <v>112</v>
      </c>
      <c r="B49" s="183">
        <v>-111991</v>
      </c>
      <c r="C49" s="183">
        <v>-107012</v>
      </c>
    </row>
    <row r="50" spans="1:3">
      <c r="A50" s="162" t="s">
        <v>113</v>
      </c>
      <c r="B50" s="183">
        <v>0</v>
      </c>
      <c r="C50" s="183">
        <v>0</v>
      </c>
    </row>
    <row r="51" spans="1:3">
      <c r="A51" s="162" t="s">
        <v>14</v>
      </c>
      <c r="B51" s="183">
        <v>30319</v>
      </c>
      <c r="C51" s="183">
        <v>-28331</v>
      </c>
    </row>
    <row r="52" spans="1:3">
      <c r="A52" s="162" t="s">
        <v>19</v>
      </c>
      <c r="B52" s="183">
        <v>0</v>
      </c>
      <c r="C52" s="183">
        <v>0</v>
      </c>
    </row>
    <row r="53" spans="1:3" ht="25.5">
      <c r="A53" s="162" t="s">
        <v>20</v>
      </c>
      <c r="B53" s="183">
        <v>0</v>
      </c>
      <c r="C53" s="183">
        <v>0</v>
      </c>
    </row>
    <row r="54" spans="1:3" s="117" customFormat="1">
      <c r="A54" s="169" t="s">
        <v>114</v>
      </c>
      <c r="B54" s="183"/>
      <c r="C54" s="183"/>
    </row>
    <row r="55" spans="1:3">
      <c r="A55" s="162" t="s">
        <v>23</v>
      </c>
      <c r="B55" s="183">
        <v>0</v>
      </c>
      <c r="C55" s="183">
        <v>0</v>
      </c>
    </row>
    <row r="56" spans="1:3">
      <c r="A56" s="162" t="s">
        <v>25</v>
      </c>
      <c r="B56" s="183">
        <v>0</v>
      </c>
      <c r="C56" s="183">
        <v>0</v>
      </c>
    </row>
    <row r="57" spans="1:3">
      <c r="A57" s="162" t="s">
        <v>115</v>
      </c>
      <c r="B57" s="183">
        <v>322778</v>
      </c>
      <c r="C57" s="183">
        <v>1236845</v>
      </c>
    </row>
    <row r="58" spans="1:3">
      <c r="A58" s="162" t="s">
        <v>27</v>
      </c>
      <c r="B58" s="183">
        <v>567433</v>
      </c>
      <c r="C58" s="183">
        <v>50292</v>
      </c>
    </row>
    <row r="59" spans="1:3">
      <c r="A59" s="162" t="s">
        <v>34</v>
      </c>
      <c r="B59" s="183">
        <v>-78753</v>
      </c>
      <c r="C59" s="183">
        <v>-34351</v>
      </c>
    </row>
    <row r="60" spans="1:3" ht="25.5">
      <c r="A60" s="162" t="s">
        <v>35</v>
      </c>
      <c r="B60" s="183">
        <v>0</v>
      </c>
      <c r="C60" s="183">
        <v>0</v>
      </c>
    </row>
    <row r="61" spans="1:3" s="118" customFormat="1" ht="25.5">
      <c r="A61" s="163" t="s">
        <v>116</v>
      </c>
      <c r="B61" s="186">
        <f>B41+B43+B44+B45+B46+B47+B48+B49+B50+B51+B52+B53+B55+B56+B57+B58+B59+B60</f>
        <v>857735</v>
      </c>
      <c r="C61" s="186">
        <f>C41+C43+C44+C45+C46+C47+C48+C49+C50+C51+C52+C53+C55+C56+C57+C58+C59+C60</f>
        <v>301535</v>
      </c>
    </row>
    <row r="62" spans="1:3">
      <c r="A62" s="162" t="s">
        <v>117</v>
      </c>
      <c r="B62" s="183">
        <v>-16009</v>
      </c>
      <c r="C62" s="183">
        <v>-3365</v>
      </c>
    </row>
    <row r="63" spans="1:3" s="119" customFormat="1">
      <c r="A63" s="164" t="s">
        <v>118</v>
      </c>
      <c r="B63" s="191">
        <f>SUM(B61:B62)</f>
        <v>841726</v>
      </c>
      <c r="C63" s="191">
        <f>SUM(C61:C62)</f>
        <v>298170</v>
      </c>
    </row>
    <row r="64" spans="1:3" s="119" customFormat="1">
      <c r="A64" s="161" t="s">
        <v>119</v>
      </c>
      <c r="B64" s="174"/>
      <c r="C64" s="174"/>
    </row>
    <row r="65" spans="1:3">
      <c r="A65" s="162" t="s">
        <v>120</v>
      </c>
      <c r="B65" s="183">
        <v>-785140</v>
      </c>
      <c r="C65" s="183">
        <v>-120000</v>
      </c>
    </row>
    <row r="66" spans="1:3" ht="25.5">
      <c r="A66" s="162" t="s">
        <v>121</v>
      </c>
      <c r="B66" s="183">
        <v>120000</v>
      </c>
      <c r="C66" s="183">
        <v>0</v>
      </c>
    </row>
    <row r="67" spans="1:3" ht="25.5">
      <c r="A67" s="162" t="s">
        <v>122</v>
      </c>
      <c r="B67" s="183">
        <v>0</v>
      </c>
      <c r="C67" s="183">
        <v>0</v>
      </c>
    </row>
    <row r="68" spans="1:3" ht="25.5">
      <c r="A68" s="162" t="s">
        <v>123</v>
      </c>
      <c r="B68" s="183">
        <v>0</v>
      </c>
      <c r="C68" s="183">
        <v>0</v>
      </c>
    </row>
    <row r="69" spans="1:3">
      <c r="A69" s="162" t="s">
        <v>124</v>
      </c>
      <c r="B69" s="183">
        <v>-763</v>
      </c>
      <c r="C69" s="183">
        <v>-5351</v>
      </c>
    </row>
    <row r="70" spans="1:3">
      <c r="A70" s="162" t="s">
        <v>125</v>
      </c>
      <c r="B70" s="183">
        <v>0</v>
      </c>
      <c r="C70" s="183">
        <v>0</v>
      </c>
    </row>
    <row r="71" spans="1:3">
      <c r="A71" s="162" t="s">
        <v>126</v>
      </c>
      <c r="B71" s="183">
        <v>-43426</v>
      </c>
      <c r="C71" s="183">
        <v>-21020</v>
      </c>
    </row>
    <row r="72" spans="1:3">
      <c r="A72" s="162" t="s">
        <v>127</v>
      </c>
      <c r="B72" s="183">
        <v>0</v>
      </c>
      <c r="C72" s="183">
        <v>3</v>
      </c>
    </row>
    <row r="73" spans="1:3" ht="14.25" customHeight="1">
      <c r="A73" s="162" t="s">
        <v>128</v>
      </c>
      <c r="B73" s="183">
        <v>0</v>
      </c>
      <c r="C73" s="183">
        <v>0</v>
      </c>
    </row>
    <row r="74" spans="1:3" ht="15.75" customHeight="1">
      <c r="A74" s="162" t="s">
        <v>129</v>
      </c>
      <c r="B74" s="183">
        <v>0</v>
      </c>
      <c r="C74" s="183">
        <v>0</v>
      </c>
    </row>
    <row r="75" spans="1:3">
      <c r="A75" s="162" t="s">
        <v>130</v>
      </c>
      <c r="B75" s="183">
        <v>0</v>
      </c>
      <c r="C75" s="183">
        <v>0</v>
      </c>
    </row>
    <row r="76" spans="1:3">
      <c r="A76" s="162" t="s">
        <v>131</v>
      </c>
      <c r="B76" s="183">
        <v>0</v>
      </c>
      <c r="C76" s="183">
        <v>0</v>
      </c>
    </row>
    <row r="77" spans="1:3" s="117" customFormat="1">
      <c r="A77" s="161" t="s">
        <v>132</v>
      </c>
      <c r="B77" s="188">
        <f>SUM(B65:B76)</f>
        <v>-709329</v>
      </c>
      <c r="C77" s="188">
        <f>SUM(C65:C76)</f>
        <v>-146368</v>
      </c>
    </row>
    <row r="78" spans="1:3" s="117" customFormat="1">
      <c r="A78" s="161" t="s">
        <v>133</v>
      </c>
      <c r="B78" s="175"/>
      <c r="C78" s="175"/>
    </row>
    <row r="79" spans="1:3">
      <c r="A79" s="162" t="s">
        <v>134</v>
      </c>
      <c r="B79" s="183">
        <v>0</v>
      </c>
      <c r="C79" s="183">
        <v>0</v>
      </c>
    </row>
    <row r="80" spans="1:3">
      <c r="A80" s="162" t="s">
        <v>135</v>
      </c>
      <c r="B80" s="183">
        <v>0</v>
      </c>
      <c r="C80" s="183">
        <v>0</v>
      </c>
    </row>
    <row r="81" spans="1:3">
      <c r="A81" s="162" t="s">
        <v>136</v>
      </c>
      <c r="B81" s="183">
        <v>-92795</v>
      </c>
      <c r="C81" s="183">
        <v>-215229</v>
      </c>
    </row>
    <row r="82" spans="1:3">
      <c r="A82" s="162" t="s">
        <v>137</v>
      </c>
      <c r="B82" s="183">
        <v>32200</v>
      </c>
      <c r="C82" s="183">
        <v>195000</v>
      </c>
    </row>
    <row r="83" spans="1:3">
      <c r="A83" s="162" t="s">
        <v>138</v>
      </c>
      <c r="B83" s="183">
        <v>0</v>
      </c>
      <c r="C83" s="183">
        <v>0</v>
      </c>
    </row>
    <row r="84" spans="1:3">
      <c r="A84" s="162" t="s">
        <v>139</v>
      </c>
      <c r="B84" s="183">
        <v>0</v>
      </c>
      <c r="C84" s="183">
        <v>0</v>
      </c>
    </row>
    <row r="85" spans="1:3" ht="25.5">
      <c r="A85" s="162" t="s">
        <v>229</v>
      </c>
      <c r="B85" s="183">
        <v>0</v>
      </c>
      <c r="C85" s="183">
        <v>0</v>
      </c>
    </row>
    <row r="86" spans="1:3">
      <c r="A86" s="162" t="s">
        <v>140</v>
      </c>
      <c r="B86" s="183">
        <v>0</v>
      </c>
      <c r="C86" s="183">
        <v>0</v>
      </c>
    </row>
    <row r="87" spans="1:3">
      <c r="A87" s="162" t="s">
        <v>53</v>
      </c>
      <c r="B87" s="183">
        <v>0</v>
      </c>
      <c r="C87" s="183">
        <v>0</v>
      </c>
    </row>
    <row r="88" spans="1:3">
      <c r="A88" s="162" t="s">
        <v>141</v>
      </c>
      <c r="B88" s="183">
        <v>0</v>
      </c>
      <c r="C88" s="183">
        <v>0</v>
      </c>
    </row>
    <row r="89" spans="1:3">
      <c r="A89" s="162" t="s">
        <v>142</v>
      </c>
      <c r="B89" s="183">
        <v>0</v>
      </c>
      <c r="C89" s="183">
        <v>0</v>
      </c>
    </row>
    <row r="90" spans="1:3">
      <c r="A90" s="162" t="s">
        <v>143</v>
      </c>
      <c r="B90" s="183">
        <v>0</v>
      </c>
      <c r="C90" s="183">
        <v>0</v>
      </c>
    </row>
    <row r="91" spans="1:3" s="118" customFormat="1">
      <c r="A91" s="161" t="s">
        <v>144</v>
      </c>
      <c r="B91" s="188">
        <f>SUM(B79:B90)</f>
        <v>-60595</v>
      </c>
      <c r="C91" s="188">
        <f>SUM(C79:C90)</f>
        <v>-20229</v>
      </c>
    </row>
    <row r="92" spans="1:3" ht="25.5">
      <c r="A92" s="162" t="s">
        <v>145</v>
      </c>
      <c r="B92" s="183">
        <v>0</v>
      </c>
      <c r="C92" s="183">
        <v>0</v>
      </c>
    </row>
    <row r="93" spans="1:3" ht="25.5">
      <c r="A93" s="162" t="s">
        <v>146</v>
      </c>
      <c r="B93" s="183">
        <v>0</v>
      </c>
      <c r="C93" s="183">
        <v>0</v>
      </c>
    </row>
    <row r="94" spans="1:3" s="117" customFormat="1" ht="25.5">
      <c r="A94" s="161" t="s">
        <v>152</v>
      </c>
      <c r="B94" s="187">
        <f>B63+B77+B91</f>
        <v>71802</v>
      </c>
      <c r="C94" s="187">
        <f>C63+C77+C91</f>
        <v>131573</v>
      </c>
    </row>
    <row r="95" spans="1:3">
      <c r="A95" s="162" t="s">
        <v>147</v>
      </c>
      <c r="B95" s="189">
        <v>4575378</v>
      </c>
      <c r="C95" s="189">
        <v>4379966</v>
      </c>
    </row>
    <row r="96" spans="1:3" s="117" customFormat="1" ht="25.5">
      <c r="A96" s="161" t="s">
        <v>148</v>
      </c>
      <c r="B96" s="190">
        <v>4647180</v>
      </c>
      <c r="C96" s="190">
        <v>4511539</v>
      </c>
    </row>
    <row r="97" spans="1:3">
      <c r="A97" s="53"/>
      <c r="B97" s="30"/>
      <c r="C97" s="30"/>
    </row>
    <row r="98" spans="1:3">
      <c r="A98" s="34" t="s">
        <v>51</v>
      </c>
    </row>
  </sheetData>
  <sheetProtection password="B44F" sheet="1" selectLockedCells="1"/>
  <mergeCells count="6">
    <mergeCell ref="A1:C2"/>
    <mergeCell ref="B7:C7"/>
    <mergeCell ref="B3:C3"/>
    <mergeCell ref="B4:C4"/>
    <mergeCell ref="B5:C5"/>
    <mergeCell ref="B6:C6"/>
  </mergeCells>
  <printOptions horizontalCentered="1"/>
  <pageMargins left="0.11811023622047245" right="0.11811023622047245" top="0.35433070866141736" bottom="0.55118110236220474" header="0.31496062992125984" footer="0.31496062992125984"/>
  <pageSetup paperSize="9" orientation="portrait" r:id="rId1"/>
  <headerFooter>
    <oddFooter>&amp;R&amp;9Страна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1"/>
  <sheetViews>
    <sheetView workbookViewId="0">
      <selection activeCell="D8" sqref="D8"/>
    </sheetView>
  </sheetViews>
  <sheetFormatPr defaultRowHeight="15"/>
  <cols>
    <col min="1" max="1" width="50.28515625" customWidth="1"/>
    <col min="2" max="2" width="10.140625" bestFit="1" customWidth="1"/>
    <col min="3" max="4" width="17.28515625" customWidth="1"/>
  </cols>
  <sheetData>
    <row r="1" spans="1:9">
      <c r="A1" s="248" t="s">
        <v>292</v>
      </c>
      <c r="B1" s="248"/>
      <c r="C1" s="248"/>
      <c r="D1" s="248"/>
    </row>
    <row r="2" spans="1:9">
      <c r="A2" s="248"/>
      <c r="B2" s="248"/>
      <c r="C2" s="248"/>
      <c r="D2" s="248"/>
    </row>
    <row r="3" spans="1:9">
      <c r="A3" s="42" t="s">
        <v>325</v>
      </c>
      <c r="B3" s="243" t="str">
        <f>'ФИ-Почетна'!$C$18</f>
        <v>Универзална Инвестициона Банка АД Скопје</v>
      </c>
      <c r="C3" s="244"/>
      <c r="D3" s="244"/>
    </row>
    <row r="4" spans="1:9">
      <c r="A4" s="42" t="s">
        <v>326</v>
      </c>
      <c r="B4" s="244" t="str">
        <f>'ФИ-Почетна'!C22</f>
        <v>01.01 - 31.03</v>
      </c>
      <c r="C4" s="244"/>
      <c r="D4" s="244"/>
    </row>
    <row r="5" spans="1:9">
      <c r="A5" s="42" t="s">
        <v>328</v>
      </c>
      <c r="B5" s="60">
        <f>'ФИ-Почетна'!$C$23</f>
        <v>2023</v>
      </c>
      <c r="C5" s="57"/>
      <c r="D5" s="55"/>
    </row>
    <row r="6" spans="1:9">
      <c r="A6" s="42" t="s">
        <v>327</v>
      </c>
      <c r="B6" s="56" t="str">
        <f>'ФИ-Почетна'!$C$20</f>
        <v>не</v>
      </c>
      <c r="C6" s="56"/>
      <c r="D6" s="56"/>
    </row>
    <row r="7" spans="1:9">
      <c r="A7" s="5"/>
      <c r="B7" s="249" t="s">
        <v>293</v>
      </c>
      <c r="C7" s="252" t="s">
        <v>329</v>
      </c>
      <c r="D7" s="253"/>
    </row>
    <row r="8" spans="1:9">
      <c r="A8" s="5"/>
      <c r="B8" s="250"/>
      <c r="C8" s="176" t="s">
        <v>336</v>
      </c>
      <c r="D8" s="176" t="s">
        <v>330</v>
      </c>
    </row>
    <row r="9" spans="1:9">
      <c r="A9" s="5"/>
      <c r="B9" s="251"/>
      <c r="C9" s="177">
        <f>'Биланс на состојба'!C9</f>
        <v>45016</v>
      </c>
      <c r="D9" s="177" t="str">
        <f>'Биланс на состојба'!D9</f>
        <v xml:space="preserve"> 31.12.2022</v>
      </c>
    </row>
    <row r="10" spans="1:9">
      <c r="A10" s="10" t="s">
        <v>256</v>
      </c>
      <c r="B10" s="11"/>
      <c r="C10" s="12"/>
      <c r="D10" s="13"/>
    </row>
    <row r="11" spans="1:9">
      <c r="A11" s="32" t="s">
        <v>257</v>
      </c>
      <c r="B11" s="9">
        <v>18</v>
      </c>
      <c r="C11" s="15">
        <f>'Биланс на состојба'!C11</f>
        <v>5849993</v>
      </c>
      <c r="D11" s="121">
        <f>'Биланс на состојба'!D11</f>
        <v>5666195</v>
      </c>
    </row>
    <row r="12" spans="1:9">
      <c r="A12" s="32" t="s">
        <v>258</v>
      </c>
      <c r="B12" s="7">
        <v>19</v>
      </c>
      <c r="C12" s="14">
        <f>'Биланс на состојба'!C12</f>
        <v>0</v>
      </c>
      <c r="D12" s="14">
        <f>'Биланс на состојба'!D12</f>
        <v>0</v>
      </c>
    </row>
    <row r="13" spans="1:9" ht="25.5">
      <c r="A13" s="32" t="s">
        <v>259</v>
      </c>
      <c r="B13" s="7">
        <v>20</v>
      </c>
      <c r="C13" s="14">
        <f>'Биланс на состојба'!C13</f>
        <v>0</v>
      </c>
      <c r="D13" s="14">
        <f>'Биланс на состојба'!D13</f>
        <v>0</v>
      </c>
    </row>
    <row r="14" spans="1:9">
      <c r="A14" s="32" t="s">
        <v>172</v>
      </c>
      <c r="B14" s="9">
        <v>21</v>
      </c>
      <c r="C14" s="14">
        <f>'Биланс на состојба'!C14</f>
        <v>0</v>
      </c>
      <c r="D14" s="14">
        <f>'Биланс на состојба'!D14</f>
        <v>0</v>
      </c>
      <c r="G14" s="38"/>
      <c r="H14" s="38"/>
      <c r="I14" s="38"/>
    </row>
    <row r="15" spans="1:9">
      <c r="A15" s="32" t="s">
        <v>173</v>
      </c>
      <c r="B15" s="7">
        <v>22.1</v>
      </c>
      <c r="C15" s="14">
        <f>'Биланс на состојба'!C15</f>
        <v>0</v>
      </c>
      <c r="D15" s="14">
        <f>'Биланс на состојба'!D15</f>
        <v>0</v>
      </c>
      <c r="G15" s="38"/>
      <c r="H15" s="38"/>
      <c r="I15" s="38"/>
    </row>
    <row r="16" spans="1:9">
      <c r="A16" s="32" t="s">
        <v>174</v>
      </c>
      <c r="B16" s="7">
        <v>22.2</v>
      </c>
      <c r="C16" s="14">
        <f>'Биланс на состојба'!C16</f>
        <v>18068062</v>
      </c>
      <c r="D16" s="14">
        <f>'Биланс на состојба'!D16</f>
        <v>18048654</v>
      </c>
      <c r="G16" s="38"/>
      <c r="H16" s="39"/>
      <c r="I16" s="38"/>
    </row>
    <row r="17" spans="1:9">
      <c r="A17" s="32" t="s">
        <v>269</v>
      </c>
      <c r="B17" s="9">
        <v>23</v>
      </c>
      <c r="C17" s="122">
        <f>'Биланс на состојба'!C17</f>
        <v>1966410</v>
      </c>
      <c r="D17" s="123">
        <f>'Биланс на состојба'!D17</f>
        <v>1288031</v>
      </c>
      <c r="G17" s="38"/>
      <c r="H17" s="38"/>
      <c r="I17" s="38"/>
    </row>
    <row r="18" spans="1:9">
      <c r="A18" s="32" t="s">
        <v>270</v>
      </c>
      <c r="B18" s="9">
        <v>24</v>
      </c>
      <c r="C18" s="122">
        <f>'Биланс на состојба'!C18</f>
        <v>0</v>
      </c>
      <c r="D18" s="123">
        <f>'Биланс на состојба'!D18</f>
        <v>0</v>
      </c>
      <c r="G18" s="38"/>
      <c r="H18" s="38"/>
      <c r="I18" s="38"/>
    </row>
    <row r="19" spans="1:9">
      <c r="A19" s="32" t="s">
        <v>271</v>
      </c>
      <c r="B19" s="7">
        <v>30.1</v>
      </c>
      <c r="C19" s="14">
        <f>'Биланс на состојба'!C19</f>
        <v>4843</v>
      </c>
      <c r="D19" s="121">
        <f>'Биланс на состојба'!D19</f>
        <v>0</v>
      </c>
    </row>
    <row r="20" spans="1:9">
      <c r="A20" s="32" t="s">
        <v>179</v>
      </c>
      <c r="B20" s="7">
        <v>25</v>
      </c>
      <c r="C20" s="14">
        <f>'Биланс на состојба'!C20</f>
        <v>338639</v>
      </c>
      <c r="D20" s="121">
        <f>'Биланс на состојба'!D20</f>
        <v>374481</v>
      </c>
    </row>
    <row r="21" spans="1:9">
      <c r="A21" s="32" t="s">
        <v>175</v>
      </c>
      <c r="B21" s="7">
        <v>26</v>
      </c>
      <c r="C21" s="14">
        <f>'Биланс на состојба'!C21</f>
        <v>0</v>
      </c>
      <c r="D21" s="14">
        <f>'Биланс на состојба'!D21</f>
        <v>0</v>
      </c>
    </row>
    <row r="22" spans="1:9">
      <c r="A22" s="32" t="s">
        <v>176</v>
      </c>
      <c r="B22" s="9">
        <v>27</v>
      </c>
      <c r="C22" s="14">
        <f>'Биланс на состојба'!C22</f>
        <v>20331</v>
      </c>
      <c r="D22" s="14">
        <f>'Биланс на состојба'!D22</f>
        <v>20533</v>
      </c>
    </row>
    <row r="23" spans="1:9">
      <c r="A23" s="32" t="s">
        <v>272</v>
      </c>
      <c r="B23" s="9">
        <v>28</v>
      </c>
      <c r="C23" s="14">
        <f>'Биланс на состојба'!C23</f>
        <v>76536</v>
      </c>
      <c r="D23" s="14">
        <f>'Биланс на состојба'!D23</f>
        <v>79015</v>
      </c>
    </row>
    <row r="24" spans="1:9">
      <c r="A24" s="32" t="s">
        <v>273</v>
      </c>
      <c r="B24" s="7">
        <v>29</v>
      </c>
      <c r="C24" s="14">
        <f>'Биланс на состојба'!C24</f>
        <v>455774</v>
      </c>
      <c r="D24" s="14">
        <f>'Биланс на состојба'!D24</f>
        <v>421002</v>
      </c>
    </row>
    <row r="25" spans="1:9">
      <c r="A25" s="32" t="s">
        <v>180</v>
      </c>
      <c r="B25" s="7">
        <v>30.2</v>
      </c>
      <c r="C25" s="14">
        <f>'Биланс на состојба'!C25</f>
        <v>0</v>
      </c>
      <c r="D25" s="14">
        <f>'Биланс на состојба'!D25</f>
        <v>0</v>
      </c>
    </row>
    <row r="26" spans="1:9">
      <c r="A26" s="32" t="s">
        <v>181</v>
      </c>
      <c r="B26" s="9">
        <v>31</v>
      </c>
      <c r="C26" s="14">
        <f>'Биланс на состојба'!C26</f>
        <v>0</v>
      </c>
      <c r="D26" s="14">
        <f>'Биланс на состојба'!D26</f>
        <v>0</v>
      </c>
    </row>
    <row r="27" spans="1:9">
      <c r="A27" s="33" t="s">
        <v>274</v>
      </c>
      <c r="B27" s="7"/>
      <c r="C27" s="124">
        <f>'Биланс на состојба'!C27</f>
        <v>26780588</v>
      </c>
      <c r="D27" s="125">
        <f>'Биланс на состојба'!D27</f>
        <v>25897911</v>
      </c>
    </row>
    <row r="28" spans="1:9">
      <c r="A28" s="33" t="s">
        <v>275</v>
      </c>
      <c r="B28" s="7"/>
      <c r="C28" s="126"/>
      <c r="D28" s="126"/>
    </row>
    <row r="29" spans="1:9">
      <c r="A29" s="32" t="s">
        <v>192</v>
      </c>
      <c r="B29" s="7">
        <v>32</v>
      </c>
      <c r="C29" s="14">
        <f>'Биланс на состојба'!C29</f>
        <v>0</v>
      </c>
      <c r="D29" s="121">
        <f>'Биланс на состојба'!D29</f>
        <v>0</v>
      </c>
    </row>
    <row r="30" spans="1:9" ht="25.5">
      <c r="A30" s="32" t="s">
        <v>276</v>
      </c>
      <c r="B30" s="9">
        <v>33</v>
      </c>
      <c r="C30" s="14">
        <f>'Биланс на состојба'!C30</f>
        <v>0</v>
      </c>
      <c r="D30" s="121">
        <f>'Биланс на состојба'!D30</f>
        <v>0</v>
      </c>
    </row>
    <row r="31" spans="1:9">
      <c r="A31" s="32" t="s">
        <v>193</v>
      </c>
      <c r="B31" s="7">
        <v>21</v>
      </c>
      <c r="C31" s="14">
        <f>'Биланс на состојба'!C31</f>
        <v>0</v>
      </c>
      <c r="D31" s="121">
        <f>'Биланс на состојба'!D31</f>
        <v>0</v>
      </c>
    </row>
    <row r="32" spans="1:9">
      <c r="A32" s="32" t="s">
        <v>260</v>
      </c>
      <c r="B32" s="7">
        <v>34.1</v>
      </c>
      <c r="C32" s="14">
        <f>'Биланс на состојба'!C32</f>
        <v>2078074</v>
      </c>
      <c r="D32" s="121">
        <f>'Биланс на состојба'!D32</f>
        <v>1754217</v>
      </c>
    </row>
    <row r="33" spans="1:4">
      <c r="A33" s="32" t="s">
        <v>277</v>
      </c>
      <c r="B33" s="9">
        <v>34.200000000000003</v>
      </c>
      <c r="C33" s="127">
        <f>'Биланс на состојба'!C33</f>
        <v>20121458</v>
      </c>
      <c r="D33" s="17">
        <f>'Биланс на состојба'!D33</f>
        <v>19546720</v>
      </c>
    </row>
    <row r="34" spans="1:4">
      <c r="A34" s="32" t="s">
        <v>278</v>
      </c>
      <c r="B34" s="7">
        <v>35</v>
      </c>
      <c r="C34" s="127">
        <f>'Биланс на состојба'!C34</f>
        <v>0</v>
      </c>
      <c r="D34" s="17">
        <f>'Биланс на состојба'!D34</f>
        <v>0</v>
      </c>
    </row>
    <row r="35" spans="1:4">
      <c r="A35" s="35" t="s">
        <v>279</v>
      </c>
      <c r="B35" s="7">
        <v>36</v>
      </c>
      <c r="C35" s="127">
        <f>'Биланс на состојба'!C35</f>
        <v>915875</v>
      </c>
      <c r="D35" s="17">
        <f>'Биланс на состојба'!D35</f>
        <v>973720</v>
      </c>
    </row>
    <row r="36" spans="1:4">
      <c r="A36" s="35" t="s">
        <v>261</v>
      </c>
      <c r="B36" s="7">
        <v>37</v>
      </c>
      <c r="C36" s="127">
        <f>'Биланс на состојба'!C36</f>
        <v>0</v>
      </c>
      <c r="D36" s="17">
        <f>'Биланс на состојба'!D36</f>
        <v>0</v>
      </c>
    </row>
    <row r="37" spans="1:4">
      <c r="A37" s="32" t="s">
        <v>281</v>
      </c>
      <c r="B37" s="9">
        <v>38</v>
      </c>
      <c r="C37" s="17">
        <f>'Биланс на состојба'!C37</f>
        <v>10771</v>
      </c>
      <c r="D37" s="17">
        <f>'Биланс на состојба'!D37</f>
        <v>11028</v>
      </c>
    </row>
    <row r="38" spans="1:4">
      <c r="A38" s="32" t="s">
        <v>282</v>
      </c>
      <c r="B38" s="7">
        <v>30.1</v>
      </c>
      <c r="C38" s="17">
        <f>'Биланс на состојба'!C38</f>
        <v>0</v>
      </c>
      <c r="D38" s="17">
        <f>'Биланс на состојба'!D38</f>
        <v>11166</v>
      </c>
    </row>
    <row r="39" spans="1:4">
      <c r="A39" s="32" t="s">
        <v>280</v>
      </c>
      <c r="B39" s="7">
        <v>30.2</v>
      </c>
      <c r="C39" s="17">
        <f>'Биланс на состојба'!C39</f>
        <v>0</v>
      </c>
      <c r="D39" s="17">
        <f>'Биланс на состојба'!D39</f>
        <v>0</v>
      </c>
    </row>
    <row r="40" spans="1:4">
      <c r="A40" s="32" t="s">
        <v>196</v>
      </c>
      <c r="B40" s="8">
        <v>39</v>
      </c>
      <c r="C40" s="17">
        <f>'Биланс на состојба'!C40</f>
        <v>114558</v>
      </c>
      <c r="D40" s="17">
        <f>'Биланс на состојба'!D40</f>
        <v>193311</v>
      </c>
    </row>
    <row r="41" spans="1:4">
      <c r="A41" s="32" t="s">
        <v>262</v>
      </c>
      <c r="B41" s="8">
        <v>31</v>
      </c>
      <c r="C41" s="17">
        <f>'Биланс на состојба'!C41</f>
        <v>0</v>
      </c>
      <c r="D41" s="17">
        <f>'Биланс на состојба'!D41</f>
        <v>0</v>
      </c>
    </row>
    <row r="42" spans="1:4">
      <c r="A42" s="33" t="s">
        <v>283</v>
      </c>
      <c r="B42" s="7"/>
      <c r="C42" s="40">
        <f>'Биланс на состојба'!C42</f>
        <v>23240736</v>
      </c>
      <c r="D42" s="40">
        <f>'Биланс на состојба'!D42</f>
        <v>22490162</v>
      </c>
    </row>
    <row r="43" spans="1:4">
      <c r="A43" s="33" t="s">
        <v>284</v>
      </c>
      <c r="B43" s="7"/>
      <c r="C43" s="128"/>
      <c r="D43" s="128"/>
    </row>
    <row r="44" spans="1:4">
      <c r="A44" s="32" t="s">
        <v>285</v>
      </c>
      <c r="B44" s="7">
        <v>40</v>
      </c>
      <c r="C44" s="17">
        <f>'Биланс на состојба'!C44</f>
        <v>545987</v>
      </c>
      <c r="D44" s="17">
        <f>'Биланс на состојба'!D44</f>
        <v>545987</v>
      </c>
    </row>
    <row r="45" spans="1:4">
      <c r="A45" s="34" t="s">
        <v>286</v>
      </c>
      <c r="B45" s="7"/>
      <c r="C45" s="17">
        <f>'Биланс на состојба'!C45</f>
        <v>510387</v>
      </c>
      <c r="D45" s="17">
        <f>'Биланс на состојба'!D45</f>
        <v>510387</v>
      </c>
    </row>
    <row r="46" spans="1:4">
      <c r="A46" s="34" t="s">
        <v>287</v>
      </c>
      <c r="B46" s="7"/>
      <c r="C46" s="17">
        <f>'Биланс на состојба'!C46</f>
        <v>0</v>
      </c>
      <c r="D46" s="17">
        <f>'Биланс на состојба'!D46</f>
        <v>0</v>
      </c>
    </row>
    <row r="47" spans="1:4">
      <c r="A47" s="32" t="s">
        <v>288</v>
      </c>
      <c r="B47" s="7"/>
      <c r="C47" s="17">
        <f>'Биланс на состојба'!C47</f>
        <v>454393</v>
      </c>
      <c r="D47" s="17">
        <f>'Биланс на состојба'!D47</f>
        <v>454393</v>
      </c>
    </row>
    <row r="48" spans="1:4">
      <c r="A48" s="34" t="s">
        <v>289</v>
      </c>
      <c r="B48" s="7"/>
      <c r="C48" s="17">
        <f>'Биланс на состојба'!C48</f>
        <v>22212</v>
      </c>
      <c r="D48" s="17">
        <f>'Биланс на состојба'!D48</f>
        <v>22212</v>
      </c>
    </row>
    <row r="49" spans="1:4">
      <c r="A49" s="34" t="s">
        <v>290</v>
      </c>
      <c r="B49" s="7"/>
      <c r="C49" s="17">
        <f>'Биланс на состојба'!C49</f>
        <v>1399576</v>
      </c>
      <c r="D49" s="17">
        <f>'Биланс на состојба'!D49</f>
        <v>1399576</v>
      </c>
    </row>
    <row r="50" spans="1:4">
      <c r="A50" s="32" t="s">
        <v>263</v>
      </c>
      <c r="B50" s="7"/>
      <c r="C50" s="17">
        <f>'Биланс на состојба'!C50</f>
        <v>607297</v>
      </c>
      <c r="D50" s="17">
        <f>'Биланс на состојба'!D50</f>
        <v>475194</v>
      </c>
    </row>
    <row r="51" spans="1:4" ht="25.5">
      <c r="A51" s="33" t="s">
        <v>291</v>
      </c>
      <c r="B51" s="7"/>
      <c r="C51" s="40">
        <f>'Биланс на состојба'!C51</f>
        <v>3539852</v>
      </c>
      <c r="D51" s="40">
        <f>'Биланс на состојба'!D51</f>
        <v>3407749</v>
      </c>
    </row>
    <row r="52" spans="1:4">
      <c r="A52" s="32" t="s">
        <v>264</v>
      </c>
      <c r="B52" s="7"/>
      <c r="C52" s="17">
        <f>'Биланс на состојба'!C52</f>
        <v>0</v>
      </c>
      <c r="D52" s="17">
        <f>'Биланс на состојба'!D52</f>
        <v>0</v>
      </c>
    </row>
    <row r="53" spans="1:4">
      <c r="A53" s="33" t="s">
        <v>265</v>
      </c>
      <c r="B53" s="7"/>
      <c r="C53" s="40">
        <f>'Биланс на состојба'!C53</f>
        <v>3539852</v>
      </c>
      <c r="D53" s="40">
        <f>'Биланс на состојба'!D53</f>
        <v>3407749</v>
      </c>
    </row>
    <row r="54" spans="1:4">
      <c r="A54" s="33" t="s">
        <v>266</v>
      </c>
      <c r="B54" s="6"/>
      <c r="C54" s="129">
        <f>'Биланс на состојба'!C54</f>
        <v>26780588</v>
      </c>
      <c r="D54" s="129">
        <f>'Биланс на состојба'!D54</f>
        <v>25897911</v>
      </c>
    </row>
    <row r="55" spans="1:4">
      <c r="A55" s="32" t="s">
        <v>267</v>
      </c>
      <c r="B55" s="4">
        <v>42</v>
      </c>
      <c r="C55" s="130">
        <f>'Биланс на состојба'!C55</f>
        <v>1883907</v>
      </c>
      <c r="D55" s="130">
        <f>'Биланс на состојба'!D55</f>
        <v>1994961</v>
      </c>
    </row>
    <row r="56" spans="1:4">
      <c r="A56" s="34" t="s">
        <v>268</v>
      </c>
      <c r="B56" s="6">
        <v>42</v>
      </c>
      <c r="C56" s="131">
        <f>'Биланс на состојба'!C56</f>
        <v>0</v>
      </c>
      <c r="D56" s="131">
        <f>'Биланс на состојба'!D56</f>
        <v>0</v>
      </c>
    </row>
    <row r="57" spans="1:4">
      <c r="A57" s="36"/>
      <c r="B57" s="2"/>
      <c r="C57" s="2"/>
      <c r="D57" s="2"/>
    </row>
    <row r="58" spans="1:4">
      <c r="A58" s="37"/>
      <c r="B58" s="3"/>
      <c r="C58" s="2"/>
      <c r="D58" s="2"/>
    </row>
    <row r="59" spans="1:4">
      <c r="A59" s="37"/>
      <c r="B59" s="3"/>
      <c r="C59" s="2"/>
      <c r="D59" s="2"/>
    </row>
    <row r="60" spans="1:4">
      <c r="A60" s="34" t="s">
        <v>322</v>
      </c>
      <c r="B60" s="3"/>
      <c r="C60" s="3"/>
      <c r="D60" s="3"/>
    </row>
    <row r="61" spans="1:4" ht="15.75">
      <c r="A61" s="3"/>
      <c r="B61" s="1"/>
      <c r="C61" s="16"/>
      <c r="D61" s="1"/>
    </row>
  </sheetData>
  <sheetProtection password="B44F" sheet="1" selectLockedCells="1" selectUnlockedCells="1"/>
  <mergeCells count="5">
    <mergeCell ref="A1:D2"/>
    <mergeCell ref="B3:D3"/>
    <mergeCell ref="B4:D4"/>
    <mergeCell ref="B7:B9"/>
    <mergeCell ref="C7:D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42"/>
  <sheetViews>
    <sheetView workbookViewId="0">
      <selection activeCell="C8" sqref="C8"/>
    </sheetView>
  </sheetViews>
  <sheetFormatPr defaultRowHeight="15"/>
  <cols>
    <col min="1" max="1" width="47.42578125" customWidth="1"/>
    <col min="2" max="2" width="8.7109375" bestFit="1" customWidth="1"/>
    <col min="3" max="4" width="15.28515625" customWidth="1"/>
  </cols>
  <sheetData>
    <row r="1" spans="1:5">
      <c r="A1" s="242" t="s">
        <v>320</v>
      </c>
      <c r="B1" s="242"/>
      <c r="C1" s="242"/>
      <c r="D1" s="242"/>
    </row>
    <row r="2" spans="1:5">
      <c r="A2" s="242"/>
      <c r="B2" s="242"/>
      <c r="C2" s="242"/>
      <c r="D2" s="242"/>
      <c r="E2" s="18"/>
    </row>
    <row r="3" spans="1:5">
      <c r="A3" s="42" t="s">
        <v>325</v>
      </c>
      <c r="B3" s="243" t="str">
        <f>'ФИ-Почетна'!$C$18</f>
        <v>Универзална Инвестициона Банка АД Скопје</v>
      </c>
      <c r="C3" s="244"/>
      <c r="D3" s="244"/>
    </row>
    <row r="4" spans="1:5">
      <c r="A4" s="42" t="s">
        <v>326</v>
      </c>
      <c r="B4" s="244" t="str">
        <f>'ФИ-Почетна'!C22</f>
        <v>01.01 - 31.03</v>
      </c>
      <c r="C4" s="244"/>
      <c r="D4" s="244"/>
    </row>
    <row r="5" spans="1:5">
      <c r="A5" s="42" t="s">
        <v>328</v>
      </c>
      <c r="B5" s="244">
        <f>'ФИ-Почетна'!$C$23</f>
        <v>2023</v>
      </c>
      <c r="C5" s="244"/>
      <c r="D5" s="244"/>
    </row>
    <row r="6" spans="1:5">
      <c r="A6" s="42" t="s">
        <v>327</v>
      </c>
      <c r="B6" s="244" t="str">
        <f>'ФИ-Почетна'!$C$20</f>
        <v>не</v>
      </c>
      <c r="C6" s="244"/>
      <c r="D6" s="244"/>
    </row>
    <row r="7" spans="1:5">
      <c r="A7" s="18"/>
      <c r="B7" s="237" t="s">
        <v>293</v>
      </c>
      <c r="C7" s="240" t="s">
        <v>329</v>
      </c>
      <c r="D7" s="241"/>
      <c r="E7" s="18"/>
    </row>
    <row r="8" spans="1:5">
      <c r="A8" s="18"/>
      <c r="B8" s="238"/>
      <c r="C8" s="165" t="s">
        <v>336</v>
      </c>
      <c r="D8" s="166" t="s">
        <v>330</v>
      </c>
      <c r="E8" s="18"/>
    </row>
    <row r="9" spans="1:5">
      <c r="A9" s="18"/>
      <c r="B9" s="239"/>
      <c r="C9" s="172">
        <f>'Биланс на успех'!C9</f>
        <v>0</v>
      </c>
      <c r="D9" s="172">
        <f>'Биланс на успех'!D9</f>
        <v>0</v>
      </c>
      <c r="E9" s="18"/>
    </row>
    <row r="10" spans="1:5">
      <c r="A10" s="43" t="s">
        <v>294</v>
      </c>
      <c r="B10" s="19"/>
      <c r="C10" s="20">
        <f>'Биланс на успех'!C10</f>
        <v>320449</v>
      </c>
      <c r="D10" s="20">
        <f>'Биланс на успех'!D10</f>
        <v>266427</v>
      </c>
      <c r="E10" s="21"/>
    </row>
    <row r="11" spans="1:5">
      <c r="A11" s="43" t="s">
        <v>295</v>
      </c>
      <c r="B11" s="22"/>
      <c r="C11" s="132">
        <f>'Биланс на успех'!C11</f>
        <v>-43833</v>
      </c>
      <c r="D11" s="132">
        <f>'Биланс на успех'!D11</f>
        <v>-41187</v>
      </c>
      <c r="E11" s="21"/>
    </row>
    <row r="12" spans="1:5">
      <c r="A12" s="120" t="s">
        <v>296</v>
      </c>
      <c r="B12" s="22">
        <v>6</v>
      </c>
      <c r="C12" s="41">
        <f>'Биланс на успех'!C12</f>
        <v>276616</v>
      </c>
      <c r="D12" s="41">
        <f>'Биланс на успех'!D12</f>
        <v>225240</v>
      </c>
      <c r="E12" s="21"/>
    </row>
    <row r="13" spans="1:5">
      <c r="A13" s="43" t="s">
        <v>297</v>
      </c>
      <c r="B13" s="22"/>
      <c r="C13" s="23">
        <f>'Биланс на успех'!C13</f>
        <v>144429</v>
      </c>
      <c r="D13" s="23">
        <f>'Биланс на успех'!D13</f>
        <v>134458</v>
      </c>
      <c r="E13" s="21"/>
    </row>
    <row r="14" spans="1:5">
      <c r="A14" s="43" t="s">
        <v>298</v>
      </c>
      <c r="B14" s="22"/>
      <c r="C14" s="23">
        <f>'Биланс на успех'!C14</f>
        <v>-71358</v>
      </c>
      <c r="D14" s="23">
        <f>'Биланс на успех'!D14</f>
        <v>-67039</v>
      </c>
      <c r="E14" s="21"/>
    </row>
    <row r="15" spans="1:5">
      <c r="A15" s="120" t="s">
        <v>299</v>
      </c>
      <c r="B15" s="22">
        <v>7</v>
      </c>
      <c r="C15" s="41">
        <f>'Биланс на успех'!C15</f>
        <v>73071</v>
      </c>
      <c r="D15" s="41">
        <f>'Биланс на успех'!D15</f>
        <v>67419</v>
      </c>
      <c r="E15" s="21"/>
    </row>
    <row r="16" spans="1:5">
      <c r="A16" s="43" t="s">
        <v>300</v>
      </c>
      <c r="B16" s="22">
        <v>8</v>
      </c>
      <c r="C16" s="23">
        <f>'Биланс на успех'!C16</f>
        <v>0</v>
      </c>
      <c r="D16" s="23">
        <f>'Биланс на успех'!D16</f>
        <v>0</v>
      </c>
      <c r="E16" s="21"/>
    </row>
    <row r="17" spans="1:5" ht="25.5">
      <c r="A17" s="43" t="s">
        <v>301</v>
      </c>
      <c r="B17" s="22">
        <v>9</v>
      </c>
      <c r="C17" s="23">
        <f>'Биланс на успех'!C17</f>
        <v>0</v>
      </c>
      <c r="D17" s="23">
        <f>'Биланс на успех'!D17</f>
        <v>0</v>
      </c>
      <c r="E17" s="21"/>
    </row>
    <row r="18" spans="1:5">
      <c r="A18" s="43" t="s">
        <v>302</v>
      </c>
      <c r="B18" s="22">
        <v>10</v>
      </c>
      <c r="C18" s="23">
        <f>'Биланс на успех'!C18</f>
        <v>15610</v>
      </c>
      <c r="D18" s="23">
        <f>'Биланс на успех'!D18</f>
        <v>11024</v>
      </c>
      <c r="E18" s="21"/>
    </row>
    <row r="19" spans="1:5">
      <c r="A19" s="43" t="s">
        <v>303</v>
      </c>
      <c r="B19" s="22">
        <v>11</v>
      </c>
      <c r="C19" s="23">
        <f>'Биланс на успех'!C19</f>
        <v>10735</v>
      </c>
      <c r="D19" s="23">
        <f>'Биланс на успех'!D19</f>
        <v>24343</v>
      </c>
      <c r="E19" s="21"/>
    </row>
    <row r="20" spans="1:5">
      <c r="A20" s="43" t="s">
        <v>304</v>
      </c>
      <c r="B20" s="22">
        <v>24</v>
      </c>
      <c r="C20" s="23">
        <f>'Биланс на успех'!C20</f>
        <v>0</v>
      </c>
      <c r="D20" s="23">
        <f>'Биланс на успех'!D20</f>
        <v>0</v>
      </c>
      <c r="E20" s="21"/>
    </row>
    <row r="21" spans="1:5">
      <c r="A21" s="43" t="s">
        <v>163</v>
      </c>
      <c r="B21" s="22">
        <v>12</v>
      </c>
      <c r="C21" s="23">
        <f>'Биланс на успех'!C21</f>
        <v>-73478</v>
      </c>
      <c r="D21" s="23">
        <f>'Биланс на успех'!D21</f>
        <v>-105522</v>
      </c>
      <c r="E21" s="21"/>
    </row>
    <row r="22" spans="1:5">
      <c r="A22" s="44" t="s">
        <v>166</v>
      </c>
      <c r="B22" s="22">
        <v>13</v>
      </c>
      <c r="C22" s="23">
        <f>'Биланс на успех'!C22</f>
        <v>-202</v>
      </c>
      <c r="D22" s="23">
        <f>'Биланс на успех'!D22</f>
        <v>-252</v>
      </c>
      <c r="E22" s="21"/>
    </row>
    <row r="23" spans="1:5">
      <c r="A23" s="43" t="s">
        <v>305</v>
      </c>
      <c r="B23" s="22">
        <v>14</v>
      </c>
      <c r="C23" s="23">
        <f>'Биланс на успех'!C23</f>
        <v>-92854</v>
      </c>
      <c r="D23" s="23">
        <f>'Биланс на успех'!D23</f>
        <v>-90872</v>
      </c>
      <c r="E23" s="21"/>
    </row>
    <row r="24" spans="1:5">
      <c r="A24" s="43" t="s">
        <v>306</v>
      </c>
      <c r="B24" s="22">
        <v>15</v>
      </c>
      <c r="C24" s="23">
        <f>'Биланс на успех'!C24</f>
        <v>-11896</v>
      </c>
      <c r="D24" s="23">
        <f>'Биланс на успех'!D24</f>
        <v>-14360</v>
      </c>
      <c r="E24" s="21"/>
    </row>
    <row r="25" spans="1:5">
      <c r="A25" s="43" t="s">
        <v>318</v>
      </c>
      <c r="B25" s="22">
        <v>16</v>
      </c>
      <c r="C25" s="23">
        <f>'Биланс на успех'!C25</f>
        <v>-65499</v>
      </c>
      <c r="D25" s="23">
        <f>'Биланс на успех'!D25</f>
        <v>-72669</v>
      </c>
      <c r="E25" s="21"/>
    </row>
    <row r="26" spans="1:5">
      <c r="A26" s="43" t="s">
        <v>319</v>
      </c>
      <c r="B26" s="22">
        <v>24</v>
      </c>
      <c r="C26" s="23">
        <f>'Биланс на успех'!C26</f>
        <v>0</v>
      </c>
      <c r="D26" s="23">
        <f>'Биланс на успех'!D26</f>
        <v>0</v>
      </c>
      <c r="E26" s="21"/>
    </row>
    <row r="27" spans="1:5">
      <c r="A27" s="45" t="s">
        <v>317</v>
      </c>
      <c r="B27" s="24"/>
      <c r="C27" s="41">
        <f>'Биланс на успех'!C27</f>
        <v>132103</v>
      </c>
      <c r="D27" s="41">
        <f>'Биланс на успех'!D27</f>
        <v>44351</v>
      </c>
      <c r="E27" s="21"/>
    </row>
    <row r="28" spans="1:5">
      <c r="A28" s="43" t="s">
        <v>307</v>
      </c>
      <c r="B28" s="22">
        <v>17</v>
      </c>
      <c r="C28" s="23">
        <f>'Биланс на успех'!C28</f>
        <v>0</v>
      </c>
      <c r="D28" s="133">
        <f>'Биланс на успех'!D28</f>
        <v>0</v>
      </c>
      <c r="E28" s="21"/>
    </row>
    <row r="29" spans="1:5" ht="15.75" thickBot="1">
      <c r="A29" s="45" t="s">
        <v>308</v>
      </c>
      <c r="B29" s="24"/>
      <c r="C29" s="134">
        <f>'Биланс на успех'!C29</f>
        <v>132103</v>
      </c>
      <c r="D29" s="134">
        <f>'Биланс на успех'!D29</f>
        <v>44351</v>
      </c>
      <c r="E29" s="21"/>
    </row>
    <row r="30" spans="1:5" ht="30" customHeight="1" thickTop="1">
      <c r="A30" s="44" t="s">
        <v>309</v>
      </c>
      <c r="B30" s="22"/>
      <c r="C30" s="23">
        <f>'Биланс на успех'!C30</f>
        <v>0</v>
      </c>
      <c r="D30" s="133">
        <f>'Биланс на успех'!D30</f>
        <v>0</v>
      </c>
      <c r="E30" s="21"/>
    </row>
    <row r="31" spans="1:5" ht="15.75" thickBot="1">
      <c r="A31" s="45" t="s">
        <v>310</v>
      </c>
      <c r="B31" s="24"/>
      <c r="C31" s="134">
        <f>'Биланс на успех'!C31</f>
        <v>132103</v>
      </c>
      <c r="D31" s="134">
        <f>'Биланс на успех'!D31</f>
        <v>44351</v>
      </c>
      <c r="E31" s="21"/>
    </row>
    <row r="32" spans="1:5" ht="15.75" thickTop="1">
      <c r="A32" s="45" t="s">
        <v>311</v>
      </c>
      <c r="B32" s="22"/>
      <c r="C32" s="135"/>
      <c r="D32" s="135"/>
    </row>
    <row r="33" spans="1:5">
      <c r="A33" s="46" t="s">
        <v>312</v>
      </c>
      <c r="B33" s="22"/>
      <c r="C33" s="20">
        <f>'Биланс на успех'!C33</f>
        <v>0</v>
      </c>
      <c r="D33" s="20">
        <f>'Биланс на успех'!D33</f>
        <v>0</v>
      </c>
      <c r="E33" s="54"/>
    </row>
    <row r="34" spans="1:5">
      <c r="A34" s="47" t="s">
        <v>313</v>
      </c>
      <c r="B34" s="22"/>
      <c r="C34" s="132">
        <f>'Биланс на успех'!C34</f>
        <v>0</v>
      </c>
      <c r="D34" s="132">
        <f>'Биланс на успех'!D34</f>
        <v>0</v>
      </c>
      <c r="E34" s="54"/>
    </row>
    <row r="35" spans="1:5">
      <c r="A35" s="45" t="s">
        <v>314</v>
      </c>
      <c r="B35" s="25">
        <v>41</v>
      </c>
      <c r="C35" s="136"/>
      <c r="D35" s="136"/>
    </row>
    <row r="36" spans="1:5">
      <c r="A36" s="46" t="s">
        <v>315</v>
      </c>
      <c r="B36" s="22"/>
      <c r="C36" s="26">
        <f>'Биланс на успех'!C36</f>
        <v>968</v>
      </c>
      <c r="D36" s="26">
        <f>'Биланс на успех'!D36</f>
        <v>325</v>
      </c>
      <c r="E36" s="54"/>
    </row>
    <row r="37" spans="1:5">
      <c r="A37" s="47" t="s">
        <v>316</v>
      </c>
      <c r="B37" s="27"/>
      <c r="C37" s="28">
        <f>'Биланс на успех'!C37</f>
        <v>968</v>
      </c>
      <c r="D37" s="28">
        <f>'Биланс на успех'!D37</f>
        <v>325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321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98"/>
  <sheetViews>
    <sheetView workbookViewId="0">
      <selection activeCell="B83" sqref="B83"/>
    </sheetView>
  </sheetViews>
  <sheetFormatPr defaultRowHeight="15"/>
  <cols>
    <col min="1" max="1" width="52" customWidth="1"/>
    <col min="2" max="3" width="21.140625" customWidth="1"/>
    <col min="5" max="5" width="64.42578125" bestFit="1" customWidth="1"/>
  </cols>
  <sheetData>
    <row r="1" spans="1:5">
      <c r="A1" s="245" t="s">
        <v>323</v>
      </c>
      <c r="B1" s="245"/>
      <c r="C1" s="245"/>
    </row>
    <row r="2" spans="1:5">
      <c r="A2" s="245"/>
      <c r="B2" s="245"/>
      <c r="C2" s="245"/>
    </row>
    <row r="3" spans="1:5">
      <c r="A3" s="42" t="s">
        <v>325</v>
      </c>
      <c r="B3" s="243" t="str">
        <f>'ФИ-Почетна'!$C$18</f>
        <v>Универзална Инвестициона Банка АД Скопје</v>
      </c>
      <c r="C3" s="244"/>
      <c r="E3" s="48"/>
    </row>
    <row r="4" spans="1:5">
      <c r="A4" s="42" t="s">
        <v>326</v>
      </c>
      <c r="B4" s="244" t="str">
        <f>'ФИ-Почетна'!C22</f>
        <v>01.01 - 31.03</v>
      </c>
      <c r="C4" s="244"/>
      <c r="E4" s="48"/>
    </row>
    <row r="5" spans="1:5">
      <c r="A5" s="42" t="s">
        <v>328</v>
      </c>
      <c r="B5" s="244">
        <f>'ФИ-Почетна'!$C$23</f>
        <v>2023</v>
      </c>
      <c r="C5" s="244"/>
      <c r="E5" s="48"/>
    </row>
    <row r="6" spans="1:5">
      <c r="A6" s="42" t="s">
        <v>327</v>
      </c>
      <c r="B6" s="244" t="str">
        <f>'ФИ-Почетна'!$C$20</f>
        <v>не</v>
      </c>
      <c r="C6" s="244"/>
      <c r="E6" s="48"/>
    </row>
    <row r="7" spans="1:5">
      <c r="A7" s="30"/>
      <c r="B7" s="246" t="s">
        <v>329</v>
      </c>
      <c r="C7" s="247"/>
    </row>
    <row r="8" spans="1:5">
      <c r="A8" s="61" t="s">
        <v>84</v>
      </c>
      <c r="B8" s="31" t="s">
        <v>336</v>
      </c>
      <c r="C8" s="31" t="s">
        <v>330</v>
      </c>
    </row>
    <row r="9" spans="1:5">
      <c r="A9" s="49" t="s">
        <v>153</v>
      </c>
      <c r="B9" s="137"/>
      <c r="C9" s="137"/>
    </row>
    <row r="10" spans="1:5">
      <c r="A10" s="49" t="s">
        <v>154</v>
      </c>
      <c r="B10" s="67">
        <f>'Извештај за паричен тек'!B10</f>
        <v>132103</v>
      </c>
      <c r="C10" s="67">
        <f>'Извештај за паричен тек'!C10</f>
        <v>44351</v>
      </c>
    </row>
    <row r="11" spans="1:5">
      <c r="A11" s="50" t="s">
        <v>155</v>
      </c>
      <c r="B11" s="63"/>
      <c r="C11" s="63"/>
    </row>
    <row r="12" spans="1:5" ht="25.5">
      <c r="A12" s="50" t="s">
        <v>235</v>
      </c>
      <c r="B12" s="62">
        <f>'Извештај за паричен тек'!B12</f>
        <v>0</v>
      </c>
      <c r="C12" s="62">
        <f>'Извештај за паричен тек'!C12</f>
        <v>0</v>
      </c>
    </row>
    <row r="13" spans="1:5">
      <c r="A13" s="50" t="s">
        <v>236</v>
      </c>
      <c r="B13" s="62">
        <f>'Извештај за паричен тек'!B13</f>
        <v>0</v>
      </c>
      <c r="C13" s="62">
        <f>'Извештај за паричен тек'!C13</f>
        <v>0</v>
      </c>
    </row>
    <row r="14" spans="1:5">
      <c r="A14" s="50" t="s">
        <v>156</v>
      </c>
      <c r="B14" s="62">
        <f>'Извештај за паричен тек'!B14</f>
        <v>3242</v>
      </c>
      <c r="C14" s="62">
        <f>'Извештај за паричен тек'!C14</f>
        <v>5427</v>
      </c>
    </row>
    <row r="15" spans="1:5">
      <c r="A15" s="50" t="s">
        <v>157</v>
      </c>
      <c r="B15" s="62">
        <f>'Извештај за паричен тек'!B15</f>
        <v>8654</v>
      </c>
      <c r="C15" s="62">
        <f>'Извештај за паричен тек'!C15</f>
        <v>8933</v>
      </c>
    </row>
    <row r="16" spans="1:5">
      <c r="A16" s="50" t="s">
        <v>158</v>
      </c>
      <c r="B16" s="62">
        <f>'Извештај за паричен тек'!B16</f>
        <v>0</v>
      </c>
      <c r="C16" s="62">
        <f>'Извештај за паричен тек'!C16</f>
        <v>0</v>
      </c>
    </row>
    <row r="17" spans="1:3">
      <c r="A17" s="50" t="s">
        <v>159</v>
      </c>
      <c r="B17" s="62">
        <f>'Извештај за паричен тек'!B17</f>
        <v>0</v>
      </c>
      <c r="C17" s="62">
        <f>'Извештај за паричен тек'!C17</f>
        <v>0</v>
      </c>
    </row>
    <row r="18" spans="1:3">
      <c r="A18" s="50" t="s">
        <v>160</v>
      </c>
      <c r="B18" s="62">
        <f>'Извештај за паричен тек'!B18</f>
        <v>0</v>
      </c>
      <c r="C18" s="62">
        <f>'Извештај за паричен тек'!C18</f>
        <v>-3</v>
      </c>
    </row>
    <row r="19" spans="1:3">
      <c r="A19" s="50" t="s">
        <v>161</v>
      </c>
      <c r="B19" s="62">
        <f>'Извештај за паричен тек'!B19</f>
        <v>0</v>
      </c>
      <c r="C19" s="62">
        <f>'Извештај за паричен тек'!C19</f>
        <v>0</v>
      </c>
    </row>
    <row r="20" spans="1:3">
      <c r="A20" s="50" t="s">
        <v>162</v>
      </c>
      <c r="B20" s="62">
        <f>'Извештај за паричен тек'!B20</f>
        <v>0</v>
      </c>
      <c r="C20" s="62">
        <f>'Извештај за паричен тек'!C20</f>
        <v>0</v>
      </c>
    </row>
    <row r="21" spans="1:3">
      <c r="A21" s="50" t="s">
        <v>159</v>
      </c>
      <c r="B21" s="62">
        <f>'Извештај за паричен тек'!B21</f>
        <v>0</v>
      </c>
      <c r="C21" s="62">
        <f>'Извештај за паричен тек'!C21</f>
        <v>0</v>
      </c>
    </row>
    <row r="22" spans="1:3">
      <c r="A22" s="50" t="s">
        <v>160</v>
      </c>
      <c r="B22" s="62">
        <f>'Извештај за паричен тек'!B22</f>
        <v>0</v>
      </c>
      <c r="C22" s="62">
        <f>'Извештај за паричен тек'!C22</f>
        <v>0</v>
      </c>
    </row>
    <row r="23" spans="1:3">
      <c r="A23" s="50" t="s">
        <v>161</v>
      </c>
      <c r="B23" s="62">
        <f>'Извештај за паричен тек'!B23</f>
        <v>0</v>
      </c>
      <c r="C23" s="62">
        <f>'Извештај за паричен тек'!C23</f>
        <v>0</v>
      </c>
    </row>
    <row r="24" spans="1:3">
      <c r="A24" s="50" t="s">
        <v>182</v>
      </c>
      <c r="B24" s="62">
        <f>'Извештај за паричен тек'!B24</f>
        <v>-320449</v>
      </c>
      <c r="C24" s="62">
        <f>'Извештај за паричен тек'!C24</f>
        <v>-266427</v>
      </c>
    </row>
    <row r="25" spans="1:3">
      <c r="A25" s="50" t="s">
        <v>183</v>
      </c>
      <c r="B25" s="62">
        <f>'Извештај за паричен тек'!B25</f>
        <v>43833</v>
      </c>
      <c r="C25" s="62">
        <f>'Извештај за паричен тек'!C25</f>
        <v>41187</v>
      </c>
    </row>
    <row r="26" spans="1:3">
      <c r="A26" s="50" t="s">
        <v>184</v>
      </c>
      <c r="B26" s="62">
        <f>'Извештај за паричен тек'!B26</f>
        <v>0</v>
      </c>
      <c r="C26" s="62">
        <f>'Извештај за паричен тек'!C26</f>
        <v>0</v>
      </c>
    </row>
    <row r="27" spans="1:3">
      <c r="A27" s="50" t="s">
        <v>163</v>
      </c>
      <c r="B27" s="62">
        <f>'Извештај за паричен тек'!B27</f>
        <v>0</v>
      </c>
      <c r="C27" s="62">
        <f>'Извештај за паричен тек'!C27</f>
        <v>0</v>
      </c>
    </row>
    <row r="28" spans="1:3">
      <c r="A28" s="50" t="s">
        <v>164</v>
      </c>
      <c r="B28" s="62">
        <f>'Извештај за паричен тек'!B28</f>
        <v>74467</v>
      </c>
      <c r="C28" s="62">
        <f>'Извештај за паричен тек'!C28</f>
        <v>108898</v>
      </c>
    </row>
    <row r="29" spans="1:3">
      <c r="A29" s="50" t="s">
        <v>165</v>
      </c>
      <c r="B29" s="62">
        <f>'Извештај за паричен тек'!B29</f>
        <v>-989</v>
      </c>
      <c r="C29" s="62">
        <f>'Извештај за паричен тек'!C29</f>
        <v>-3376</v>
      </c>
    </row>
    <row r="30" spans="1:3">
      <c r="A30" s="50" t="s">
        <v>166</v>
      </c>
      <c r="B30" s="62">
        <f>'Извештај за паричен тек'!B30</f>
        <v>0</v>
      </c>
      <c r="C30" s="62">
        <f>'Извештај за паричен тек'!C30</f>
        <v>0</v>
      </c>
    </row>
    <row r="31" spans="1:3">
      <c r="A31" s="50" t="s">
        <v>164</v>
      </c>
      <c r="B31" s="62">
        <f>'Извештај за паричен тек'!B31</f>
        <v>202</v>
      </c>
      <c r="C31" s="62">
        <f>'Извештај за паричен тек'!C31</f>
        <v>252</v>
      </c>
    </row>
    <row r="32" spans="1:3">
      <c r="A32" s="50" t="s">
        <v>165</v>
      </c>
      <c r="B32" s="62">
        <f>'Извештај за паричен тек'!B32</f>
        <v>0</v>
      </c>
      <c r="C32" s="62">
        <f>'Извештај за паричен тек'!C32</f>
        <v>0</v>
      </c>
    </row>
    <row r="33" spans="1:3">
      <c r="A33" s="50" t="s">
        <v>185</v>
      </c>
      <c r="B33" s="62">
        <f>'Извештај за паричен тек'!B33</f>
        <v>0</v>
      </c>
      <c r="C33" s="62">
        <f>'Извештај за паричен тек'!C33</f>
        <v>0</v>
      </c>
    </row>
    <row r="34" spans="1:3">
      <c r="A34" s="50" t="s">
        <v>186</v>
      </c>
      <c r="B34" s="62">
        <f>'Извештај за паричен тек'!B34</f>
        <v>0</v>
      </c>
      <c r="C34" s="62">
        <f>'Извештај за паричен тек'!C34</f>
        <v>0</v>
      </c>
    </row>
    <row r="35" spans="1:3">
      <c r="A35" s="50" t="s">
        <v>187</v>
      </c>
      <c r="B35" s="62">
        <f>'Извештај за паричен тек'!B35</f>
        <v>0</v>
      </c>
      <c r="C35" s="62">
        <f>'Извештај за паричен тек'!C35</f>
        <v>0</v>
      </c>
    </row>
    <row r="36" spans="1:3">
      <c r="A36" s="50" t="s">
        <v>167</v>
      </c>
      <c r="B36" s="62">
        <f>'Извештај за паричен тек'!B36</f>
        <v>0</v>
      </c>
      <c r="C36" s="62">
        <f>'Извештај за паричен тек'!C36</f>
        <v>0</v>
      </c>
    </row>
    <row r="37" spans="1:3">
      <c r="A37" s="50" t="s">
        <v>168</v>
      </c>
      <c r="B37" s="62">
        <f>'Извештај за паричен тек'!B37</f>
        <v>0</v>
      </c>
      <c r="C37" s="62">
        <f>'Извештај за паричен тек'!C37</f>
        <v>0</v>
      </c>
    </row>
    <row r="38" spans="1:3">
      <c r="A38" s="50" t="s">
        <v>188</v>
      </c>
      <c r="B38" s="62">
        <f>'Извештај за паричен тек'!B38</f>
        <v>1428</v>
      </c>
      <c r="C38" s="62">
        <f>'Извештај за паричен тек'!C38</f>
        <v>990</v>
      </c>
    </row>
    <row r="39" spans="1:3">
      <c r="A39" s="50" t="s">
        <v>189</v>
      </c>
      <c r="B39" s="62">
        <f>'Извештај за паричен тек'!B39</f>
        <v>306143</v>
      </c>
      <c r="C39" s="62">
        <f>'Извештај за паричен тек'!C39</f>
        <v>259357</v>
      </c>
    </row>
    <row r="40" spans="1:3">
      <c r="A40" s="50" t="s">
        <v>190</v>
      </c>
      <c r="B40" s="62">
        <f>'Извештај за паричен тек'!B40</f>
        <v>-35577</v>
      </c>
      <c r="C40" s="62">
        <f>'Извештај за паричен тек'!C40</f>
        <v>-68916</v>
      </c>
    </row>
    <row r="41" spans="1:3" ht="25.5">
      <c r="A41" s="51" t="s">
        <v>169</v>
      </c>
      <c r="B41" s="64">
        <f>'Извештај за паричен тек'!B41</f>
        <v>213057</v>
      </c>
      <c r="C41" s="64">
        <f>'Извештај за паричен тек'!C41</f>
        <v>130673</v>
      </c>
    </row>
    <row r="42" spans="1:3">
      <c r="A42" s="49" t="s">
        <v>170</v>
      </c>
      <c r="B42" s="62">
        <f>'Извештај за паричен тек'!B42</f>
        <v>0</v>
      </c>
      <c r="C42" s="62">
        <f>'Извештај за паричен тек'!C42</f>
        <v>0</v>
      </c>
    </row>
    <row r="43" spans="1:3">
      <c r="A43" s="50" t="s">
        <v>171</v>
      </c>
      <c r="B43" s="62">
        <f>'Извештај за паричен тек'!B43</f>
        <v>0</v>
      </c>
      <c r="C43" s="62">
        <f>'Извештај за паричен тек'!C43</f>
        <v>0</v>
      </c>
    </row>
    <row r="44" spans="1:3">
      <c r="A44" s="50" t="s">
        <v>172</v>
      </c>
      <c r="B44" s="62">
        <f>'Извештај за паричен тек'!B44</f>
        <v>0</v>
      </c>
      <c r="C44" s="62">
        <f>'Извештај за паричен тек'!C44</f>
        <v>0</v>
      </c>
    </row>
    <row r="45" spans="1:3">
      <c r="A45" s="50" t="s">
        <v>173</v>
      </c>
      <c r="B45" s="62">
        <f>'Извештај за паричен тек'!B45</f>
        <v>0</v>
      </c>
      <c r="C45" s="62">
        <f>'Извештај за паричен тек'!C45</f>
        <v>0</v>
      </c>
    </row>
    <row r="46" spans="1:3">
      <c r="A46" s="50" t="s">
        <v>174</v>
      </c>
      <c r="B46" s="62">
        <f>'Извештај за паричен тек'!B46</f>
        <v>-85108</v>
      </c>
      <c r="C46" s="62">
        <f>'Извештај за паричен тек'!C46</f>
        <v>-946581</v>
      </c>
    </row>
    <row r="47" spans="1:3">
      <c r="A47" s="50" t="s">
        <v>175</v>
      </c>
      <c r="B47" s="62">
        <f>'Извештај за паричен тек'!B47</f>
        <v>0</v>
      </c>
      <c r="C47" s="62">
        <f>'Извештај за паричен тек'!C47</f>
        <v>0</v>
      </c>
    </row>
    <row r="48" spans="1:3">
      <c r="A48" s="50" t="s">
        <v>176</v>
      </c>
      <c r="B48" s="62">
        <f>'Извештај за паричен тек'!B48</f>
        <v>0</v>
      </c>
      <c r="C48" s="62">
        <f>'Извештај за паричен тек'!C48</f>
        <v>0</v>
      </c>
    </row>
    <row r="49" spans="1:3">
      <c r="A49" s="50" t="s">
        <v>177</v>
      </c>
      <c r="B49" s="65">
        <f>'Извештај за паричен тек'!B49</f>
        <v>-111991</v>
      </c>
      <c r="C49" s="65">
        <f>'Извештај за паричен тек'!C49</f>
        <v>-107012</v>
      </c>
    </row>
    <row r="50" spans="1:3" ht="25.5">
      <c r="A50" s="50" t="s">
        <v>178</v>
      </c>
      <c r="B50" s="65">
        <f>'Извештај за паричен тек'!B50</f>
        <v>0</v>
      </c>
      <c r="C50" s="65">
        <f>'Извештај за паричен тек'!C50</f>
        <v>0</v>
      </c>
    </row>
    <row r="51" spans="1:3">
      <c r="A51" s="50" t="s">
        <v>179</v>
      </c>
      <c r="B51" s="62">
        <f>'Извештај за паричен тек'!B51</f>
        <v>30319</v>
      </c>
      <c r="C51" s="62">
        <f>'Извештај за паричен тек'!C51</f>
        <v>-28331</v>
      </c>
    </row>
    <row r="52" spans="1:3">
      <c r="A52" s="50" t="s">
        <v>180</v>
      </c>
      <c r="B52" s="62">
        <f>'Извештај за паричен тек'!B52</f>
        <v>0</v>
      </c>
      <c r="C52" s="62">
        <f>'Извештај за паричен тек'!C52</f>
        <v>0</v>
      </c>
    </row>
    <row r="53" spans="1:3">
      <c r="A53" s="50" t="s">
        <v>181</v>
      </c>
      <c r="B53" s="62">
        <f>'Извештај за паричен тек'!B53</f>
        <v>0</v>
      </c>
      <c r="C53" s="62">
        <f>'Извештај за паричен тек'!C53</f>
        <v>0</v>
      </c>
    </row>
    <row r="54" spans="1:3">
      <c r="A54" s="49" t="s">
        <v>191</v>
      </c>
      <c r="B54" s="62">
        <f>'Извештај за паричен тек'!B54</f>
        <v>0</v>
      </c>
      <c r="C54" s="62">
        <f>'Извештај за паричен тек'!C54</f>
        <v>0</v>
      </c>
    </row>
    <row r="55" spans="1:3">
      <c r="A55" s="50" t="s">
        <v>192</v>
      </c>
      <c r="B55" s="62">
        <f>'Извештај за паричен тек'!B55</f>
        <v>0</v>
      </c>
      <c r="C55" s="62">
        <f>'Извештај за паричен тек'!C55</f>
        <v>0</v>
      </c>
    </row>
    <row r="56" spans="1:3">
      <c r="A56" s="50" t="s">
        <v>193</v>
      </c>
      <c r="B56" s="62">
        <f>'Извештај за паричен тек'!B56</f>
        <v>0</v>
      </c>
      <c r="C56" s="62">
        <f>'Извештај за паричен тек'!C56</f>
        <v>0</v>
      </c>
    </row>
    <row r="57" spans="1:3">
      <c r="A57" s="50" t="s">
        <v>194</v>
      </c>
      <c r="B57" s="62">
        <f>'Извештај за паричен тек'!B57</f>
        <v>322778</v>
      </c>
      <c r="C57" s="62">
        <f>'Извештај за паричен тек'!C57</f>
        <v>1236845</v>
      </c>
    </row>
    <row r="58" spans="1:3">
      <c r="A58" s="50" t="s">
        <v>195</v>
      </c>
      <c r="B58" s="62">
        <f>'Извештај за паричен тек'!B58</f>
        <v>567433</v>
      </c>
      <c r="C58" s="62">
        <f>'Извештај за паричен тек'!C58</f>
        <v>50292</v>
      </c>
    </row>
    <row r="59" spans="1:3">
      <c r="A59" s="50" t="s">
        <v>196</v>
      </c>
      <c r="B59" s="62">
        <f>'Извештај за паричен тек'!B59</f>
        <v>-78753</v>
      </c>
      <c r="C59" s="62">
        <f>'Извештај за паричен тек'!C59</f>
        <v>-34351</v>
      </c>
    </row>
    <row r="60" spans="1:3">
      <c r="A60" s="50" t="s">
        <v>197</v>
      </c>
      <c r="B60" s="62">
        <f>'Извештај за паричен тек'!B60</f>
        <v>0</v>
      </c>
      <c r="C60" s="62">
        <f>'Извештај за паричен тек'!C60</f>
        <v>0</v>
      </c>
    </row>
    <row r="61" spans="1:3">
      <c r="A61" s="51" t="s">
        <v>198</v>
      </c>
      <c r="B61" s="64">
        <f>'Извештај за паричен тек'!B61</f>
        <v>857735</v>
      </c>
      <c r="C61" s="64">
        <f>'Извештај за паричен тек'!C61</f>
        <v>301535</v>
      </c>
    </row>
    <row r="62" spans="1:3">
      <c r="A62" s="50" t="s">
        <v>199</v>
      </c>
      <c r="B62" s="62">
        <f>'Извештај за паричен тек'!B62</f>
        <v>-16009</v>
      </c>
      <c r="C62" s="62">
        <f>'Извештај за паричен тек'!C62</f>
        <v>-3365</v>
      </c>
    </row>
    <row r="63" spans="1:3">
      <c r="A63" s="52" t="s">
        <v>211</v>
      </c>
      <c r="B63" s="64">
        <f>'Извештај за паричен тек'!B63</f>
        <v>841726</v>
      </c>
      <c r="C63" s="64">
        <f>'Извештај за паричен тек'!C63</f>
        <v>298170</v>
      </c>
    </row>
    <row r="64" spans="1:3">
      <c r="A64" s="49" t="s">
        <v>212</v>
      </c>
      <c r="B64" s="63"/>
      <c r="C64" s="63"/>
    </row>
    <row r="65" spans="1:3">
      <c r="A65" s="50" t="s">
        <v>213</v>
      </c>
      <c r="B65" s="62">
        <f>'Извештај за паричен тек'!B65</f>
        <v>-785140</v>
      </c>
      <c r="C65" s="62">
        <f>'Извештај за паричен тек'!C65</f>
        <v>-120000</v>
      </c>
    </row>
    <row r="66" spans="1:3">
      <c r="A66" s="50" t="s">
        <v>200</v>
      </c>
      <c r="B66" s="62">
        <f>'Извештај за паричен тек'!B66</f>
        <v>120000</v>
      </c>
      <c r="C66" s="62">
        <f>'Извештај за паричен тек'!C66</f>
        <v>0</v>
      </c>
    </row>
    <row r="67" spans="1:3">
      <c r="A67" s="50" t="s">
        <v>201</v>
      </c>
      <c r="B67" s="62">
        <f>'Извештај за паричен тек'!B67</f>
        <v>0</v>
      </c>
      <c r="C67" s="62">
        <f>'Извештај за паричен тек'!C67</f>
        <v>0</v>
      </c>
    </row>
    <row r="68" spans="1:3" ht="25.5">
      <c r="A68" s="50" t="s">
        <v>202</v>
      </c>
      <c r="B68" s="62">
        <f>'Извештај за паричен тек'!B68</f>
        <v>0</v>
      </c>
      <c r="C68" s="62">
        <f>'Извештај за паричен тек'!C68</f>
        <v>0</v>
      </c>
    </row>
    <row r="69" spans="1:3">
      <c r="A69" s="50" t="s">
        <v>218</v>
      </c>
      <c r="B69" s="62">
        <f>'Извештај за паричен тек'!B69</f>
        <v>-763</v>
      </c>
      <c r="C69" s="62">
        <f>'Извештај за паричен тек'!C69</f>
        <v>-5351</v>
      </c>
    </row>
    <row r="70" spans="1:3">
      <c r="A70" s="50" t="s">
        <v>219</v>
      </c>
      <c r="B70" s="62">
        <f>'Извештај за паричен тек'!B70</f>
        <v>0</v>
      </c>
      <c r="C70" s="62">
        <f>'Извештај за паричен тек'!C70</f>
        <v>0</v>
      </c>
    </row>
    <row r="71" spans="1:3">
      <c r="A71" s="50" t="s">
        <v>220</v>
      </c>
      <c r="B71" s="62">
        <f>'Извештај за паричен тек'!B71</f>
        <v>-43426</v>
      </c>
      <c r="C71" s="62">
        <f>'Извештај за паричен тек'!C71</f>
        <v>-21020</v>
      </c>
    </row>
    <row r="72" spans="1:3">
      <c r="A72" s="50" t="s">
        <v>214</v>
      </c>
      <c r="B72" s="66">
        <f>'Извештај за паричен тек'!B72</f>
        <v>0</v>
      </c>
      <c r="C72" s="66">
        <f>'Извештај за паричен тек'!C72</f>
        <v>3</v>
      </c>
    </row>
    <row r="73" spans="1:3">
      <c r="A73" s="50" t="s">
        <v>215</v>
      </c>
      <c r="B73" s="62">
        <f>'Извештај за паричен тек'!B73</f>
        <v>0</v>
      </c>
      <c r="C73" s="62">
        <f>'Извештај за паричен тек'!C73</f>
        <v>0</v>
      </c>
    </row>
    <row r="74" spans="1:3">
      <c r="A74" s="50" t="s">
        <v>216</v>
      </c>
      <c r="B74" s="62">
        <f>'Извештај за паричен тек'!B74</f>
        <v>0</v>
      </c>
      <c r="C74" s="62">
        <f>'Извештај за паричен тек'!C74</f>
        <v>0</v>
      </c>
    </row>
    <row r="75" spans="1:3">
      <c r="A75" s="50" t="s">
        <v>217</v>
      </c>
      <c r="B75" s="62">
        <f>'Извештај за паричен тек'!B75</f>
        <v>0</v>
      </c>
      <c r="C75" s="62">
        <f>'Извештај за паричен тек'!C75</f>
        <v>0</v>
      </c>
    </row>
    <row r="76" spans="1:3">
      <c r="A76" s="50" t="s">
        <v>203</v>
      </c>
      <c r="B76" s="62">
        <f>'Извештај за паричен тек'!B76</f>
        <v>0</v>
      </c>
      <c r="C76" s="62">
        <f>'Извештај за паричен тек'!C76</f>
        <v>0</v>
      </c>
    </row>
    <row r="77" spans="1:3" s="138" customFormat="1">
      <c r="A77" s="52" t="s">
        <v>221</v>
      </c>
      <c r="B77" s="64">
        <f>'Извештај за паричен тек'!B77</f>
        <v>-709329</v>
      </c>
      <c r="C77" s="64">
        <f>'Извештај за паричен тек'!C77</f>
        <v>-146368</v>
      </c>
    </row>
    <row r="78" spans="1:3">
      <c r="A78" s="49" t="s">
        <v>222</v>
      </c>
      <c r="B78" s="63">
        <f>'Извештај за паричен тек'!B78</f>
        <v>0</v>
      </c>
      <c r="C78" s="63">
        <f>'Извештај за паричен тек'!C78</f>
        <v>0</v>
      </c>
    </row>
    <row r="79" spans="1:3">
      <c r="A79" s="50" t="s">
        <v>223</v>
      </c>
      <c r="B79" s="62">
        <f>'Извештај за паричен тек'!B79</f>
        <v>0</v>
      </c>
      <c r="C79" s="62">
        <f>'Извештај за паричен тек'!C79</f>
        <v>0</v>
      </c>
    </row>
    <row r="80" spans="1:3">
      <c r="A80" s="50" t="s">
        <v>224</v>
      </c>
      <c r="B80" s="62">
        <f>'Извештај за паричен тек'!B80</f>
        <v>0</v>
      </c>
      <c r="C80" s="62">
        <f>'Извештај за паричен тек'!C80</f>
        <v>0</v>
      </c>
    </row>
    <row r="81" spans="1:3">
      <c r="A81" s="50" t="s">
        <v>225</v>
      </c>
      <c r="B81" s="62">
        <f>'Извештај за паричен тек'!B81</f>
        <v>-92795</v>
      </c>
      <c r="C81" s="62">
        <f>'Извештај за паричен тек'!C81</f>
        <v>-215229</v>
      </c>
    </row>
    <row r="82" spans="1:3">
      <c r="A82" s="50" t="s">
        <v>226</v>
      </c>
      <c r="B82" s="62">
        <f>'Извештај за паричен тек'!B82</f>
        <v>32200</v>
      </c>
      <c r="C82" s="62">
        <f>'Извештај за паричен тек'!C82</f>
        <v>195000</v>
      </c>
    </row>
    <row r="83" spans="1:3">
      <c r="A83" s="50" t="s">
        <v>227</v>
      </c>
      <c r="B83" s="62">
        <f>'Извештај за паричен тек'!B83</f>
        <v>0</v>
      </c>
      <c r="C83" s="62">
        <f>'Извештај за паричен тек'!C83</f>
        <v>0</v>
      </c>
    </row>
    <row r="84" spans="1:3">
      <c r="A84" s="50" t="s">
        <v>228</v>
      </c>
      <c r="B84" s="62">
        <f>'Извештај за паричен тек'!B84</f>
        <v>0</v>
      </c>
      <c r="C84" s="62">
        <f>'Извештај за паричен тек'!C84</f>
        <v>0</v>
      </c>
    </row>
    <row r="85" spans="1:3" ht="25.5">
      <c r="A85" s="50" t="s">
        <v>204</v>
      </c>
      <c r="B85" s="62">
        <f>'Извештај за паричен тек'!B85</f>
        <v>0</v>
      </c>
      <c r="C85" s="62">
        <f>'Извештај за паричен тек'!C85</f>
        <v>0</v>
      </c>
    </row>
    <row r="86" spans="1:3">
      <c r="A86" s="50" t="s">
        <v>230</v>
      </c>
      <c r="B86" s="62">
        <f>'Извештај за паричен тек'!B86</f>
        <v>0</v>
      </c>
      <c r="C86" s="62">
        <f>'Извештај за паричен тек'!C86</f>
        <v>0</v>
      </c>
    </row>
    <row r="87" spans="1:3">
      <c r="A87" s="50" t="s">
        <v>231</v>
      </c>
      <c r="B87" s="62">
        <f>'Извештај за паричен тек'!B87</f>
        <v>0</v>
      </c>
      <c r="C87" s="62">
        <f>'Извештај за паричен тек'!C87</f>
        <v>0</v>
      </c>
    </row>
    <row r="88" spans="1:3">
      <c r="A88" s="50" t="s">
        <v>205</v>
      </c>
      <c r="B88" s="62">
        <f>'Извештај за паричен тек'!B88</f>
        <v>0</v>
      </c>
      <c r="C88" s="62">
        <f>'Извештај за паричен тек'!C88</f>
        <v>0</v>
      </c>
    </row>
    <row r="89" spans="1:3">
      <c r="A89" s="50" t="s">
        <v>206</v>
      </c>
      <c r="B89" s="62">
        <f>'Извештај за паричен тек'!B89</f>
        <v>0</v>
      </c>
      <c r="C89" s="62">
        <f>'Извештај за паричен тек'!C89</f>
        <v>0</v>
      </c>
    </row>
    <row r="90" spans="1:3">
      <c r="A90" s="50" t="s">
        <v>207</v>
      </c>
      <c r="B90" s="62">
        <f>'Извештај за паричен тек'!B90</f>
        <v>0</v>
      </c>
      <c r="C90" s="62">
        <f>'Извештај за паричен тек'!C90</f>
        <v>0</v>
      </c>
    </row>
    <row r="91" spans="1:3">
      <c r="A91" s="51" t="s">
        <v>208</v>
      </c>
      <c r="B91" s="64">
        <f>'Извештај за паричен тек'!B91</f>
        <v>-60595</v>
      </c>
      <c r="C91" s="64">
        <f>'Извештај за паричен тек'!C91</f>
        <v>-20229</v>
      </c>
    </row>
    <row r="92" spans="1:3" ht="25.5">
      <c r="A92" s="50" t="s">
        <v>232</v>
      </c>
      <c r="B92" s="62">
        <f>'Извештај за паричен тек'!B92</f>
        <v>0</v>
      </c>
      <c r="C92" s="62">
        <f>'Извештај за паричен тек'!C92</f>
        <v>0</v>
      </c>
    </row>
    <row r="93" spans="1:3" ht="25.5">
      <c r="A93" s="50" t="s">
        <v>233</v>
      </c>
      <c r="B93" s="62">
        <f>'Извештај за паричен тек'!B93</f>
        <v>0</v>
      </c>
      <c r="C93" s="62">
        <f>'Извештај за паричен тек'!C93</f>
        <v>0</v>
      </c>
    </row>
    <row r="94" spans="1:3">
      <c r="A94" s="49" t="s">
        <v>234</v>
      </c>
      <c r="B94" s="67">
        <f>'Извештај за паричен тек'!B94</f>
        <v>71802</v>
      </c>
      <c r="C94" s="67">
        <f>'Извештај за паричен тек'!C94</f>
        <v>131573</v>
      </c>
    </row>
    <row r="95" spans="1:3">
      <c r="A95" s="50" t="s">
        <v>209</v>
      </c>
      <c r="B95" s="62">
        <f>'Извештај за паричен тек'!B95</f>
        <v>4575378</v>
      </c>
      <c r="C95" s="62">
        <f>'Извештај за паричен тек'!C95</f>
        <v>4379966</v>
      </c>
    </row>
    <row r="96" spans="1:3">
      <c r="A96" s="49" t="s">
        <v>210</v>
      </c>
      <c r="B96" s="67">
        <f>'Извештај за паричен тек'!B96</f>
        <v>4647180</v>
      </c>
      <c r="C96" s="67">
        <f>'Извештај за паричен тек'!C96</f>
        <v>4511539</v>
      </c>
    </row>
    <row r="97" spans="1:3">
      <c r="A97" s="53"/>
      <c r="B97" s="30"/>
      <c r="C97" s="30"/>
    </row>
    <row r="98" spans="1:3">
      <c r="A98" s="34" t="s">
        <v>322</v>
      </c>
    </row>
  </sheetData>
  <sheetProtection password="B44F" sheet="1" objects="1" scenarios="1" selectLockedCells="1" selectUnlockedCells="1"/>
  <mergeCells count="6">
    <mergeCell ref="B7:C7"/>
    <mergeCell ref="A1:C2"/>
    <mergeCell ref="B3:C3"/>
    <mergeCell ref="B4:C4"/>
    <mergeCell ref="B5:C5"/>
    <mergeCell ref="B6:C6"/>
  </mergeCells>
  <printOptions horizontalCentered="1"/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ФИ-Почетна</vt:lpstr>
      <vt:lpstr>Биланс на состојба</vt:lpstr>
      <vt:lpstr>Биланс на успех</vt:lpstr>
      <vt:lpstr>Извештај за паричен тек</vt:lpstr>
      <vt:lpstr>BALANCE SHEET</vt:lpstr>
      <vt:lpstr>INCOME STATEMENT</vt:lpstr>
      <vt:lpstr>CASH FLOWS</vt:lpstr>
      <vt:lpstr>'INCOME STATEMENT'!Print_Area</vt:lpstr>
      <vt:lpstr>'Биланс на состојба'!Print_Area</vt:lpstr>
      <vt:lpstr>'ФИ-Почетна'!Print_Area</vt:lpstr>
      <vt:lpstr>'BALANCE SHEET'!Print_Titles</vt:lpstr>
      <vt:lpstr>'CASH FLOWS'!Print_Titles</vt:lpstr>
      <vt:lpstr>'Биланс на состојба'!Print_Titles</vt:lpstr>
      <vt:lpstr>'Извештај за паричен тек'!Print_Titles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 Ајевски</dc:creator>
  <cp:lastModifiedBy>mirjana.janevska</cp:lastModifiedBy>
  <cp:lastPrinted>2018-04-20T10:09:42Z</cp:lastPrinted>
  <dcterms:created xsi:type="dcterms:W3CDTF">2013-04-12T09:29:50Z</dcterms:created>
  <dcterms:modified xsi:type="dcterms:W3CDTF">2023-04-28T12:48:34Z</dcterms:modified>
</cp:coreProperties>
</file>