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jana-PC\Downloads\"/>
    </mc:Choice>
  </mc:AlternateContent>
  <workbookProtection workbookPassword="B44F" lockStructure="1"/>
  <bookViews>
    <workbookView xWindow="0" yWindow="0" windowWidth="20490" windowHeight="7185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E33" i="22"/>
  <c r="E33" i="20" s="1"/>
  <c r="D32" i="22" l="1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<sst xmlns="http://schemas.openxmlformats.org/spreadsheetml/2006/main" count="147" uniqueCount="139">
  <si>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</si>
  <si>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</si>
  <si>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</si>
  <si>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</si>
  <si>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</si>
  <si>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</si>
  <si>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</si>
  <si>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</si>
  <si>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</si>
  <si>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</si>
  <si>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</si>
  <si>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</si>
  <si>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</si>
  <si>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</si>
  <si>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</si>
  <si>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</si>
  <si>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</si>
  <si>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</si>
  <si>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</si>
  <si>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</si>
  <si>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</si>
  <si>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</si>
  <si>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</si>
  <si>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</si>
  <si>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</si>
  <si>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</si>
  <si>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</si>
  <si>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</si>
  <si>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</si>
  <si>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</si>
  <si>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</si>
  <si>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</si>
  <si>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</si>
  <si>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</si>
  <si>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</si>
  <si>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</si>
  <si>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</si>
  <si>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</si>
  <si>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</si>
  <si>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</si>
  <si>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</si>
  <si>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</si>
  <si>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</si>
  <si>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</si>
  <si>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</si>
  <si>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</si>
  <si>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</si>
  <si>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</si>
  <si>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</si>
  <si>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</si>
  <si>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</si>
  <si>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</si>
  <si>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</si>
  <si>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</si>
  <si>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</si>
  <si>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</si>
  <si>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</si>
  <si>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</si>
  <si>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</si>
  <si>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</si>
  <si>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</si>
  <si>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</si>
  <si>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</si>
  <si>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</si>
  <si>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</si>
  <si>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</si>
  <si>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</si>
  <si>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</si>
  <si>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</si>
  <si>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</si>
  <si>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</si>
  <si>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</si>
  <si>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</si>
  <si>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</si>
  <si>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</si>
  <si>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</si>
  <si>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</si>
  <si>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</si>
  <si>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</si>
  <si>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</si>
  <si>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</si>
  <si>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</si>
  <si>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</si>
  <si>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</si>
  <si>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</si>
  <si>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</si>
  <si>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</si>
  <si>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</si>
  <si>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</si>
  <si>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</si>
  <si>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</si>
  <si>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</si>
  <si>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</si>
  <si>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</si>
  <si>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</si>
  <si>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</si>
  <si>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</si>
  <si>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</si>
  <si>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</si>
  <si>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</si>
  <si>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</si>
  <si>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</si>
  <si>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</si>
  <si>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</si>
  <si>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</si>
  <si>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</si>
  <si>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</si>
  <si>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</si>
  <si>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</si>
  <si>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</si>
  <si>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</si>
  <si>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</si>
  <si>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</si>
  <si>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</si>
  <si>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</si>
  <si>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</si>
  <si>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</si>
  <si>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</si>
  <si>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</si>
  <si>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</si>
  <si>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</si>
  <si>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</si>
  <si>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</si>
  <si>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</si>
  <si>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</si>
  <si>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</si>
  <si>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</si>
  <si>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</si>
  <si>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</si>
  <si>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</si>
  <si>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</si>
  <si>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</si>
  <si>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</si>
  <si>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</si>
  <si>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</si>
  <si>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</si>
  <si>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</si>
  <si>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</si>
  <si>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 Трготекстил Малопродажба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</si>
</sst>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4" workbookViewId="0">
      <selection activeCell="C18" sqref="C18:G18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4085779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7" zoomScale="120" zoomScaleNormal="120" workbookViewId="0">
      <selection activeCell="D45" sqref="D45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АД Трготекстил Малопродажба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985</v>
      </c>
      <c r="D11" s="15">
        <f>D12+D18+D19</f>
        <v>1197</v>
      </c>
      <c r="E11" s="15">
        <f>IF(C11&lt;=0,0,D11/C11*100)</f>
        <v>121.5228426395939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858</v>
      </c>
      <c r="D12" s="15">
        <f>SUM(D13:D14)</f>
        <v>1047</v>
      </c>
      <c r="E12" s="15">
        <f t="shared" ref="E12:E49" si="0">IF(C12&lt;=0,0,D12/C12*100)</f>
        <v>122.02797202797203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/>
      <c r="D13" s="17">
        <v>1047</v>
      </c>
      <c r="E13" s="16">
        <f t="shared" si="0"/>
        <v>0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/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/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127</v>
      </c>
      <c r="D19" s="17">
        <v>150</v>
      </c>
      <c r="E19" s="16">
        <f t="shared" si="0"/>
        <v>118.11023622047243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1372</v>
      </c>
      <c r="D20" s="15">
        <f>SUM(D21:D31)</f>
        <v>1296</v>
      </c>
      <c r="E20" s="15">
        <f t="shared" si="0"/>
        <v>94.460641399416915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103</v>
      </c>
      <c r="D22" s="17">
        <v>110</v>
      </c>
      <c r="E22" s="16">
        <f t="shared" si="0"/>
        <v>106.79611650485437</v>
      </c>
      <c r="G22" s="36"/>
    </row>
    <row r="23" spans="1:7" ht="27" thickTop="1" thickBot="1" x14ac:dyDescent="0.25">
      <c r="A23" s="13">
        <v>11</v>
      </c>
      <c r="B23" s="23" t="s">
        <v>64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242</v>
      </c>
      <c r="D24" s="17">
        <v>189</v>
      </c>
      <c r="E24" s="16">
        <f t="shared" si="0"/>
        <v>78.099173553718998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466</v>
      </c>
      <c r="D25" s="17">
        <v>423</v>
      </c>
      <c r="E25" s="16">
        <f t="shared" si="0"/>
        <v>90.772532188841211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561</v>
      </c>
      <c r="D26" s="17">
        <v>574</v>
      </c>
      <c r="E26" s="16">
        <f t="shared" si="0"/>
        <v>102.31729055258467</v>
      </c>
      <c r="G26" s="36"/>
    </row>
    <row r="27" spans="1:7" ht="14.25" thickTop="1" thickBot="1" x14ac:dyDescent="0.25">
      <c r="A27" s="13">
        <v>15</v>
      </c>
      <c r="B27" s="22" t="s">
        <v>67</v>
      </c>
      <c r="C27" s="17"/>
      <c r="D27" s="17"/>
      <c r="E27" s="16">
        <f t="shared" si="0"/>
        <v>0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-387</v>
      </c>
      <c r="D32" s="19">
        <f>D11-D20-D16+D17</f>
        <v>-99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/>
      <c r="D33" s="19">
        <f>D34+D35+D36</f>
        <v>0</v>
      </c>
      <c r="E33" s="15">
        <f t="shared" si="0"/>
        <v>0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/>
      <c r="D34" s="17"/>
      <c r="E34" s="16">
        <f t="shared" si="0"/>
        <v>0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0</v>
      </c>
      <c r="D37" s="15">
        <f>D38+D39+D40</f>
        <v>2</v>
      </c>
      <c r="E37" s="15">
        <f t="shared" si="0"/>
        <v>0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/>
      <c r="D38" s="17">
        <v>2</v>
      </c>
      <c r="E38" s="16">
        <f t="shared" si="0"/>
        <v>0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v>-387</v>
      </c>
      <c r="D41" s="15">
        <f>D32+D33-D37</f>
        <v>-101</v>
      </c>
      <c r="E41" s="15">
        <f t="shared" si="0"/>
        <v>0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-387</v>
      </c>
      <c r="D43" s="15">
        <f>D41+D42</f>
        <v>-101</v>
      </c>
      <c r="E43" s="15">
        <f t="shared" si="0"/>
        <v>0</v>
      </c>
    </row>
    <row r="44" spans="1:7" ht="14.25" thickTop="1" thickBot="1" x14ac:dyDescent="0.25">
      <c r="A44" s="13">
        <v>26</v>
      </c>
      <c r="B44" s="23" t="s">
        <v>5</v>
      </c>
      <c r="C44" s="17">
        <v>24</v>
      </c>
      <c r="D44" s="17">
        <v>10</v>
      </c>
      <c r="E44" s="16">
        <f t="shared" si="0"/>
        <v>41.666666666666671</v>
      </c>
    </row>
    <row r="45" spans="1:7" ht="14.25" thickTop="1" thickBot="1" x14ac:dyDescent="0.25">
      <c r="A45" s="13">
        <v>27</v>
      </c>
      <c r="B45" s="24" t="s">
        <v>18</v>
      </c>
      <c r="C45" s="15">
        <v>-411</v>
      </c>
      <c r="D45" s="15">
        <f>D43-D44</f>
        <v>-111</v>
      </c>
      <c r="E45" s="15">
        <f t="shared" si="0"/>
        <v>0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v>-411</v>
      </c>
      <c r="D47" s="15">
        <f>D45-D46</f>
        <v>-111</v>
      </c>
      <c r="E47" s="15">
        <f t="shared" si="0"/>
        <v>0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v>-411</v>
      </c>
      <c r="D49" s="15">
        <f>D45+D48</f>
        <v>-111</v>
      </c>
      <c r="E49" s="15">
        <f t="shared" si="0"/>
        <v>0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 Трготекстил Малопродажба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985</v>
      </c>
      <c r="D11" s="15">
        <f>'Биланс на успех - природа'!D11</f>
        <v>1197</v>
      </c>
      <c r="E11" s="15">
        <f>'Биланс на успех - природа'!E11</f>
        <v>121.5228426395939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858</v>
      </c>
      <c r="D12" s="15">
        <f>'Биланс на успех - природа'!D12</f>
        <v>1047</v>
      </c>
      <c r="E12" s="15">
        <f>'Биланс на успех - природа'!E12</f>
        <v>122.02797202797203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0</v>
      </c>
      <c r="D13" s="17">
        <f>'Биланс на успех - природа'!D13</f>
        <v>1047</v>
      </c>
      <c r="E13" s="16">
        <f>'Биланс на успех - природа'!E13</f>
        <v>0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127</v>
      </c>
      <c r="D19" s="17">
        <f>'Биланс на успех - природа'!D19</f>
        <v>150</v>
      </c>
      <c r="E19" s="16">
        <f>'Биланс на успех - природа'!E19</f>
        <v>118.11023622047243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1372</v>
      </c>
      <c r="D20" s="15">
        <f>'Биланс на успех - природа'!D20</f>
        <v>1296</v>
      </c>
      <c r="E20" s="15">
        <f>'Биланс на успех - природа'!E20</f>
        <v>94.460641399416915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103</v>
      </c>
      <c r="D22" s="17">
        <f>'Биланс на успех - природа'!D22</f>
        <v>110</v>
      </c>
      <c r="E22" s="16">
        <f>'Биланс на успех - природа'!E22</f>
        <v>106.79611650485437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242</v>
      </c>
      <c r="D24" s="17">
        <f>'Биланс на успех - природа'!D24</f>
        <v>189</v>
      </c>
      <c r="E24" s="16">
        <f>'Биланс на успех - природа'!E24</f>
        <v>78.099173553718998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466</v>
      </c>
      <c r="D25" s="17">
        <f>'Биланс на успех - природа'!D25</f>
        <v>423</v>
      </c>
      <c r="E25" s="16">
        <f>'Биланс на успех - природа'!E25</f>
        <v>90.772532188841211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561</v>
      </c>
      <c r="D26" s="17">
        <f>'Биланс на успех - природа'!D26</f>
        <v>574</v>
      </c>
      <c r="E26" s="16">
        <f>'Биланс на успех - природа'!E26</f>
        <v>102.31729055258467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-387</v>
      </c>
      <c r="D32" s="19">
        <f>'Биланс на успех - природа'!D32</f>
        <v>-99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0</v>
      </c>
      <c r="D33" s="19">
        <f>'Биланс на успех - природа'!D33</f>
        <v>0</v>
      </c>
      <c r="E33" s="15">
        <f>'Биланс на успех - природа'!E33</f>
        <v>0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0</v>
      </c>
      <c r="D37" s="15">
        <f>'Биланс на успех - природа'!D37</f>
        <v>2</v>
      </c>
      <c r="E37" s="15">
        <f>'Биланс на успех - природа'!E37</f>
        <v>0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0</v>
      </c>
      <c r="D38" s="17">
        <f>'Биланс на успех - природа'!D38</f>
        <v>2</v>
      </c>
      <c r="E38" s="16">
        <f>'Биланс на успех - природа'!E38</f>
        <v>0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-387</v>
      </c>
      <c r="D41" s="15">
        <f>'Биланс на успех - природа'!D41</f>
        <v>-101</v>
      </c>
      <c r="E41" s="15">
        <f>'Биланс на успех - природа'!E41</f>
        <v>0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-387</v>
      </c>
      <c r="D43" s="15">
        <f>'Биланс на успех - природа'!D43</f>
        <v>-101</v>
      </c>
      <c r="E43" s="15">
        <f>'Биланс на успех - природа'!E43</f>
        <v>0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24</v>
      </c>
      <c r="D44" s="17">
        <f>'Биланс на успех - природа'!D44</f>
        <v>10</v>
      </c>
      <c r="E44" s="16">
        <f>'Биланс на успех - природа'!E44</f>
        <v>41.666666666666671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-411</v>
      </c>
      <c r="D45" s="15">
        <f>'Биланс на успех - природа'!D45</f>
        <v>-111</v>
      </c>
      <c r="E45" s="15">
        <f>'Биланс на успех - природа'!E45</f>
        <v>0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-411</v>
      </c>
      <c r="D47" s="15">
        <f>'Биланс на успех - природа'!D47</f>
        <v>-111</v>
      </c>
      <c r="E47" s="15">
        <f>'Биланс на успех - природа'!E47</f>
        <v>0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-411</v>
      </c>
      <c r="D49" s="15">
        <f>'Биланс на успех - природа'!D49</f>
        <v>-111</v>
      </c>
      <c r="E49" s="15">
        <f>'Биланс на успех - природа'!E49</f>
        <v>0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Dijana-PC</cp:lastModifiedBy>
  <cp:lastPrinted>2014-04-09T12:32:58Z</cp:lastPrinted>
  <dcterms:created xsi:type="dcterms:W3CDTF">2008-02-12T15:15:13Z</dcterms:created>
  <dcterms:modified xsi:type="dcterms:W3CDTF">2023-05-02T06:41:42Z</dcterms:modified>
</cp:coreProperties>
</file>