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19440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E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E40" i="20"/>
  <c r="C42" i="20"/>
  <c r="D42" i="20"/>
  <c r="C44" i="20"/>
  <c r="D44" i="20"/>
  <c r="C46" i="20"/>
  <c r="D46" i="20"/>
  <c r="C48" i="20"/>
  <c r="D48" i="20"/>
  <c r="E48" i="20"/>
  <c r="C3" i="22"/>
  <c r="C20" i="20"/>
  <c r="E48" i="22"/>
  <c r="E46" i="22"/>
  <c r="E46" i="20" s="1"/>
  <c r="E44" i="22"/>
  <c r="E44" i="20" s="1"/>
  <c r="E42" i="22"/>
  <c r="E42" i="20" s="1"/>
  <c r="E40" i="22"/>
  <c r="E39" i="22"/>
  <c r="E39" i="20" s="1"/>
  <c r="E38" i="22"/>
  <c r="E38" i="20" s="1"/>
  <c r="D37" i="20"/>
  <c r="C37" i="20"/>
  <c r="E37" i="22"/>
  <c r="E37" i="20" s="1"/>
  <c r="E36" i="22"/>
  <c r="E36" i="20" s="1"/>
  <c r="E35" i="22"/>
  <c r="E35" i="20" s="1"/>
  <c r="E34" i="22"/>
  <c r="E34" i="20" s="1"/>
  <c r="D33" i="20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4" i="22"/>
  <c r="E14" i="20" s="1"/>
  <c r="E13" i="22"/>
  <c r="E13" i="20" s="1"/>
  <c r="C12" i="20"/>
  <c r="E33" i="22"/>
  <c r="E33" i="20" s="1"/>
  <c r="D32" i="22" l="1"/>
  <c r="D11" i="20"/>
  <c r="E20" i="22"/>
  <c r="E20" i="20" s="1"/>
  <c r="E12" i="22"/>
  <c r="E12" i="20" s="1"/>
  <c r="D12" i="20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<sst xmlns="http://schemas.openxmlformats.org/spreadsheetml/2006/main" count="147" uniqueCount="140">
  <si>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</si>
  <si>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</si>
  <si>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</si>
  <si>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</si>
  <si>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</si>
  <si>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</si>
  <si>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</si>
  <si>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</si>
  <si>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</si>
  <si>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</si>
  <si>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</si>
  <si>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</si>
  <si>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</si>
  <si>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</si>
  <si>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</si>
  <si>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</si>
  <si>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</si>
  <si>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</si>
  <si>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</si>
  <si>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</si>
  <si>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</si>
  <si>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</si>
  <si>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</si>
  <si>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</si>
  <si>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</si>
  <si>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</si>
  <si>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</si>
  <si>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</si>
  <si>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</si>
  <si>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</si>
  <si>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</si>
  <si>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</si>
  <si>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</si>
  <si>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</si>
  <si>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</si>
  <si>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</si>
  <si>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</si>
  <si>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</si>
  <si>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</si>
  <si>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</si>
  <si>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</si>
  <si>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</si>
  <si>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</si>
  <si>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</si>
  <si>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</si>
  <si>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</si>
  <si>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</si>
  <si>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</si>
  <si>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</si>
  <si>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</si>
  <si>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</si>
  <si>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</si>
  <si>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</si>
  <si>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</si>
  <si>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</si>
  <si>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</si>
  <si>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</si>
  <si>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</si>
  <si>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</si>
  <si>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</si>
  <si>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</si>
  <si>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</si>
  <si>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</si>
  <si>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</si>
  <si>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</si>
  <si>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</si>
  <si>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</si>
  <si>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</si>
  <si>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</si>
  <si>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</si>
  <si>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</si>
  <si>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</si>
  <si>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</si>
  <si>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</si>
  <si>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</si>
  <si>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</si>
  <si>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</si>
  <si>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</si>
  <si>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</si>
  <si>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</si>
  <si>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</si>
  <si>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</si>
  <si>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</si>
  <si>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</si>
  <si>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</si>
  <si>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</si>
  <si>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</si>
  <si>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</si>
  <si>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</si>
  <si>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</si>
  <si>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</si>
  <si>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</si>
  <si>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</si>
  <si>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</si>
  <si>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</si>
  <si>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</si>
  <si>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</si>
  <si>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</si>
  <si>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</si>
  <si>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</si>
  <si>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</si>
  <si>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</si>
  <si>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</si>
  <si>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</si>
  <si>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</si>
  <si>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</si>
  <si>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</si>
  <si>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</si>
  <si>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</si>
  <si>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</si>
  <si>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</si>
  <si>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</si>
  <si>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</si>
  <si>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</si>
  <si>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</si>
  <si>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</si>
  <si>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</si>
  <si>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</si>
  <si>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</si>
  <si>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</si>
  <si>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</si>
  <si>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</si>
  <si>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</si>
  <si>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</si>
  <si>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</si>
  <si>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</si>
  <si>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</si>
  <si>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</si>
  <si>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</si>
  <si>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</si>
  <si>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</si>
  <si>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</si>
  <si>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</si>
  <si>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</si>
  <si>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</si>
  <si>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</si>
  <si>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</si>
  <si>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</si>
  <si>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</si>
  <si>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 xml:space="preserve">ДПОК ГЕРАС ЦУНЕВ АД СТРУМИЦА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</si>
</sst>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2" sqref="C22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86">
        <v>5607299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90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5" zoomScale="120" zoomScaleNormal="120" workbookViewId="0">
      <selection activeCell="E11" sqref="E11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 xml:space="preserve">ДПОК ГЕРАС ЦУНЕВ АД СТРУМИЦА 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v>2022</v>
      </c>
      <c r="D11" s="15">
        <v>1782</v>
      </c>
      <c r="E11" s="15">
        <f>IF(C11&lt;=0,0,D11/C11*100)</f>
        <v>88.130563798219583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v>2022</v>
      </c>
      <c r="D12" s="15">
        <v>1782</v>
      </c>
      <c r="E12" s="15">
        <f t="shared" ref="E12:E49" si="0">IF(C12&lt;=0,0,D12/C12*100)</f>
        <v>88.130563798219583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2022</v>
      </c>
      <c r="D13" s="17">
        <v>1782</v>
      </c>
      <c r="E13" s="16">
        <f t="shared" si="0"/>
        <v>88.130563798219583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/>
      <c r="D14" s="17"/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/>
      <c r="D16" s="17"/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/>
      <c r="D17" s="17"/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/>
      <c r="D19" s="17"/>
      <c r="E19" s="16">
        <f t="shared" si="0"/>
        <v>0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v>1128</v>
      </c>
      <c r="D20" s="15">
        <v>1106</v>
      </c>
      <c r="E20" s="15">
        <f t="shared" si="0"/>
        <v>98.049645390070921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728</v>
      </c>
      <c r="D22" s="17">
        <v>818</v>
      </c>
      <c r="E22" s="16">
        <f t="shared" si="0"/>
        <v>112.36263736263736</v>
      </c>
      <c r="G22" s="36"/>
    </row>
    <row r="23" spans="1:7" ht="27" thickTop="1" thickBot="1" x14ac:dyDescent="0.25">
      <c r="A23" s="13">
        <v>11</v>
      </c>
      <c r="B23" s="23" t="s">
        <v>65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75</v>
      </c>
      <c r="D24" s="17">
        <v>34</v>
      </c>
      <c r="E24" s="16">
        <f t="shared" si="0"/>
        <v>45.333333333333329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276</v>
      </c>
      <c r="D25" s="17">
        <v>254</v>
      </c>
      <c r="E25" s="16">
        <f t="shared" si="0"/>
        <v>92.028985507246375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49</v>
      </c>
      <c r="D26" s="17"/>
      <c r="E26" s="16">
        <f t="shared" si="0"/>
        <v>0</v>
      </c>
      <c r="G26" s="36"/>
    </row>
    <row r="27" spans="1:7" ht="14.25" thickTop="1" thickBot="1" x14ac:dyDescent="0.25">
      <c r="A27" s="13">
        <v>15</v>
      </c>
      <c r="B27" s="22" t="s">
        <v>68</v>
      </c>
      <c r="C27" s="17"/>
      <c r="D27" s="17"/>
      <c r="E27" s="16">
        <f t="shared" si="0"/>
        <v>0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894</v>
      </c>
      <c r="D32" s="19">
        <f>D11-D20-D16+D17</f>
        <v>676</v>
      </c>
      <c r="E32" s="19">
        <f t="shared" si="0"/>
        <v>75.615212527964204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0</v>
      </c>
      <c r="D33" s="19">
        <v>10</v>
      </c>
      <c r="E33" s="15">
        <f t="shared" si="0"/>
        <v>0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/>
      <c r="D34" s="17"/>
      <c r="E34" s="16">
        <f t="shared" si="0"/>
        <v>0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/>
      <c r="D35" s="17">
        <v>10</v>
      </c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v>14</v>
      </c>
      <c r="D37" s="15">
        <v>5</v>
      </c>
      <c r="E37" s="15">
        <f t="shared" si="0"/>
        <v>35.714285714285715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14</v>
      </c>
      <c r="D38" s="17"/>
      <c r="E38" s="16">
        <f t="shared" si="0"/>
        <v>0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>
        <v>5</v>
      </c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880</v>
      </c>
      <c r="D41" s="15">
        <f>D32+D33-D37</f>
        <v>681</v>
      </c>
      <c r="E41" s="15">
        <f t="shared" si="0"/>
        <v>77.386363636363626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880</v>
      </c>
      <c r="D43" s="15">
        <f>D41+D42</f>
        <v>681</v>
      </c>
      <c r="E43" s="15">
        <f t="shared" si="0"/>
        <v>77.386363636363626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880</v>
      </c>
      <c r="D45" s="15">
        <f>D43-D44</f>
        <v>681</v>
      </c>
      <c r="E45" s="15">
        <f t="shared" si="0"/>
        <v>77.386363636363626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880</v>
      </c>
      <c r="D47" s="15">
        <f>D45-D46</f>
        <v>681</v>
      </c>
      <c r="E47" s="15">
        <f t="shared" si="0"/>
        <v>77.386363636363626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880</v>
      </c>
      <c r="D49" s="15">
        <f>D45+D48</f>
        <v>681</v>
      </c>
      <c r="E49" s="15">
        <f t="shared" si="0"/>
        <v>77.386363636363626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 xml:space="preserve">ДПОК ГЕРАС ЦУНЕВ АД СТРУМИЦА 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104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2022</v>
      </c>
      <c r="D11" s="15">
        <f>'Биланс на успех - природа'!D11</f>
        <v>1782</v>
      </c>
      <c r="E11" s="15">
        <f>'Биланс на успех - природа'!E11</f>
        <v>88.130563798219583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2022</v>
      </c>
      <c r="D12" s="15">
        <f>'Биланс на успех - природа'!D12</f>
        <v>1782</v>
      </c>
      <c r="E12" s="15">
        <f>'Биланс на успех - природа'!E12</f>
        <v>88.130563798219583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2022</v>
      </c>
      <c r="D13" s="17">
        <f>'Биланс на успех - природа'!D13</f>
        <v>1782</v>
      </c>
      <c r="E13" s="16">
        <f>'Биланс на успех - природа'!E13</f>
        <v>88.130563798219583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0</v>
      </c>
      <c r="D19" s="17">
        <f>'Биланс на успех - природа'!D19</f>
        <v>0</v>
      </c>
      <c r="E19" s="16">
        <f>'Биланс на успех - природа'!E19</f>
        <v>0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1128</v>
      </c>
      <c r="D20" s="15">
        <f>'Биланс на успех - природа'!D20</f>
        <v>1106</v>
      </c>
      <c r="E20" s="15">
        <f>'Биланс на успех - природа'!E20</f>
        <v>98.049645390070921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728</v>
      </c>
      <c r="D22" s="17">
        <f>'Биланс на успех - природа'!D22</f>
        <v>818</v>
      </c>
      <c r="E22" s="16">
        <f>'Биланс на успех - природа'!E22</f>
        <v>112.36263736263736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75</v>
      </c>
      <c r="D24" s="17">
        <f>'Биланс на успех - природа'!D24</f>
        <v>34</v>
      </c>
      <c r="E24" s="16">
        <f>'Биланс на успех - природа'!E24</f>
        <v>45.333333333333329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276</v>
      </c>
      <c r="D25" s="17">
        <f>'Биланс на успех - природа'!D25</f>
        <v>254</v>
      </c>
      <c r="E25" s="16">
        <f>'Биланс на успех - природа'!E25</f>
        <v>92.028985507246375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49</v>
      </c>
      <c r="D26" s="17">
        <f>'Биланс на успех - природа'!D26</f>
        <v>0</v>
      </c>
      <c r="E26" s="16">
        <f>'Биланс на успех - природа'!E26</f>
        <v>0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0</v>
      </c>
      <c r="D27" s="17">
        <f>'Биланс на успех - природа'!D27</f>
        <v>0</v>
      </c>
      <c r="E27" s="16">
        <f>'Биланс на успех - природа'!E27</f>
        <v>0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894</v>
      </c>
      <c r="D32" s="19">
        <f>'Биланс на успех - природа'!D32</f>
        <v>676</v>
      </c>
      <c r="E32" s="19">
        <f>'Биланс на успех - природа'!E32</f>
        <v>75.615212527964204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0</v>
      </c>
      <c r="D33" s="19">
        <f>'Биланс на успех - природа'!D33</f>
        <v>10</v>
      </c>
      <c r="E33" s="15">
        <f>'Биланс на успех - природа'!E33</f>
        <v>0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0</v>
      </c>
      <c r="D34" s="17">
        <f>'Биланс на успех - природа'!D34</f>
        <v>0</v>
      </c>
      <c r="E34" s="16">
        <f>'Биланс на успех - природа'!E34</f>
        <v>0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10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14</v>
      </c>
      <c r="D37" s="15">
        <f>'Биланс на успех - природа'!D37</f>
        <v>5</v>
      </c>
      <c r="E37" s="15">
        <f>'Биланс на успех - природа'!E37</f>
        <v>35.714285714285715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14</v>
      </c>
      <c r="D38" s="17">
        <f>'Биланс на успех - природа'!D38</f>
        <v>0</v>
      </c>
      <c r="E38" s="16">
        <f>'Биланс на успех - природа'!E38</f>
        <v>0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5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880</v>
      </c>
      <c r="D41" s="15">
        <f>'Биланс на успех - природа'!D41</f>
        <v>681</v>
      </c>
      <c r="E41" s="15">
        <f>'Биланс на успех - природа'!E41</f>
        <v>77.386363636363626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880</v>
      </c>
      <c r="D43" s="15">
        <f>'Биланс на успех - природа'!D43</f>
        <v>681</v>
      </c>
      <c r="E43" s="15">
        <f>'Биланс на успех - природа'!E43</f>
        <v>77.386363636363626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880</v>
      </c>
      <c r="D45" s="15">
        <f>'Биланс на успех - природа'!D45</f>
        <v>681</v>
      </c>
      <c r="E45" s="15">
        <f>'Биланс на успех - природа'!E45</f>
        <v>77.386363636363626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880</v>
      </c>
      <c r="D47" s="15">
        <f>'Биланс на успех - природа'!D47</f>
        <v>681</v>
      </c>
      <c r="E47" s="15">
        <f>'Биланс на успех - природа'!E47</f>
        <v>77.386363636363626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880</v>
      </c>
      <c r="D49" s="15">
        <f>'Биланс на успех - природа'!D49</f>
        <v>681</v>
      </c>
      <c r="E49" s="15">
        <f>'Биланс на успех - природа'!E49</f>
        <v>77.386363636363626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PC</cp:lastModifiedBy>
  <cp:lastPrinted>2023-10-26T06:44:51Z</cp:lastPrinted>
  <dcterms:created xsi:type="dcterms:W3CDTF">2008-02-12T15:15:13Z</dcterms:created>
  <dcterms:modified xsi:type="dcterms:W3CDTF">2023-10-26T06:53:49Z</dcterms:modified>
</cp:coreProperties>
</file>