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aitfs\redirectedalk$\paleksov\My Documents\2023\09.Septemvri 2023\Izvestai 9m 2023\SEI-NET 9m 2023\"/>
    </mc:Choice>
  </mc:AlternateContent>
  <xr:revisionPtr revIDLastSave="0" documentId="8_{08016D5B-2CC8-4626-B59E-3B76E025229C}" xr6:coauthVersionLast="36" xr6:coauthVersionMax="36" xr10:uidLastSave="{00000000-0000-0000-0000-000000000000}"/>
  <workbookProtection workbookPassword="B44F" lockStructure="1"/>
  <bookViews>
    <workbookView xWindow="708" yWindow="-48" windowWidth="13992" windowHeight="11760" tabRatio="848" activeTab="2" xr2:uid="{00000000-000D-0000-FFFF-FFFF00000000}"/>
  </bookViews>
  <sheets>
    <sheet name="ФИ-Почетна" sheetId="26" r:id="rId1"/>
    <sheet name="Биланс на успех - функција" sheetId="23" r:id="rId2"/>
    <sheet name="Income Statement" sheetId="25" r:id="rId3"/>
  </sheets>
  <externalReferences>
    <externalReference r:id="rId4"/>
  </externalReferences>
  <definedNames>
    <definedName name="Excel_BuiltIn_Print_Area_1" localSheetId="0">[1]БС!#REF!</definedName>
    <definedName name="Excel_BuiltIn_Print_Area_1">[1]БС!#REF!</definedName>
    <definedName name="_xlnm.Print_Area" localSheetId="2">'Income Statement'!$A$1:$E$57</definedName>
    <definedName name="_xlnm.Print_Area" localSheetId="1">'Биланс на успех - функција'!$A$1:$E$57</definedName>
    <definedName name="_xlnm.Print_Area" localSheetId="0">'ФИ-Почетна'!$A$1:$H$33</definedName>
    <definedName name="_xlnm.Print_Titles" localSheetId="2">'Income Statement'!$9:$10</definedName>
    <definedName name="_xlnm.Print_Titles" localSheetId="1">'Биланс на успех - функција'!$41:$42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C26" i="23" l="1"/>
  <c r="C22" i="23"/>
  <c r="C11" i="23"/>
  <c r="C15" i="23" s="1"/>
  <c r="C21" i="23" s="1"/>
  <c r="C30" i="23" s="1"/>
  <c r="C32" i="23" s="1"/>
  <c r="C34" i="23" s="1"/>
  <c r="C36" i="23" s="1"/>
  <c r="C38" i="23" s="1"/>
  <c r="D22" i="23" l="1"/>
  <c r="D26" i="23"/>
  <c r="E55" i="23" l="1"/>
  <c r="E55" i="25" s="1"/>
  <c r="E54" i="23"/>
  <c r="E54" i="25" s="1"/>
  <c r="E53" i="23"/>
  <c r="E53" i="25" s="1"/>
  <c r="E52" i="23"/>
  <c r="E52" i="25" s="1"/>
  <c r="E3" i="25"/>
  <c r="C3" i="23"/>
  <c r="C3" i="25"/>
  <c r="C2" i="23"/>
  <c r="C4" i="23"/>
  <c r="C1" i="23"/>
  <c r="C43" i="25"/>
  <c r="D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D57" i="23"/>
  <c r="D57" i="25" s="1"/>
  <c r="C57" i="23"/>
  <c r="C57" i="25" s="1"/>
  <c r="E56" i="23"/>
  <c r="E56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5"/>
  <c r="C26" i="25"/>
  <c r="E25" i="23"/>
  <c r="E25" i="25" s="1"/>
  <c r="E24" i="23"/>
  <c r="E24" i="25" s="1"/>
  <c r="E23" i="23"/>
  <c r="E23" i="25" s="1"/>
  <c r="D22" i="25"/>
  <c r="C22" i="25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15" i="23" s="1"/>
  <c r="D21" i="23" s="1"/>
  <c r="D30" i="23" s="1"/>
  <c r="D32" i="23" s="1"/>
  <c r="D34" i="23" s="1"/>
  <c r="D36" i="23" s="1"/>
  <c r="E22" i="23" l="1"/>
  <c r="E22" i="25" s="1"/>
  <c r="D11" i="25"/>
  <c r="E26" i="23"/>
  <c r="E26" i="25" s="1"/>
  <c r="E57" i="23"/>
  <c r="E57" i="25" s="1"/>
  <c r="C21" i="25"/>
  <c r="E15" i="23"/>
  <c r="E15" i="25" s="1"/>
  <c r="C15" i="25"/>
  <c r="C11" i="25"/>
  <c r="E11" i="23"/>
  <c r="E11" i="25" s="1"/>
  <c r="D21" i="25"/>
  <c r="D15" i="25"/>
  <c r="C30" i="25" l="1"/>
  <c r="E21" i="23"/>
  <c r="E21" i="25" s="1"/>
  <c r="D30" i="25"/>
  <c r="E30" i="23" l="1"/>
  <c r="E30" i="25" s="1"/>
  <c r="D32" i="25"/>
  <c r="E32" i="23" l="1"/>
  <c r="E32" i="25" s="1"/>
  <c r="C32" i="25"/>
  <c r="D34" i="25"/>
  <c r="C34" i="25"/>
  <c r="E34" i="23"/>
  <c r="E34" i="25" s="1"/>
  <c r="D36" i="25" l="1"/>
  <c r="D38" i="23"/>
  <c r="D38" i="25" s="1"/>
  <c r="E36" i="23"/>
  <c r="E36" i="25" s="1"/>
  <c r="C36" i="25"/>
  <c r="C38" i="25"/>
  <c r="E38" i="23" l="1"/>
  <c r="E38" i="25" s="1"/>
</calcChain>
</file>

<file path=xl/sharedStrings.xml><?xml version="1.0" encoding="utf-8"?>
<sst xmlns="http://schemas.openxmlformats.org/spreadsheetml/2006/main" count="171" uniqueCount="142">
  <si>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</si>
  <si>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</si>
  <si>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</si>
  <si>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</si>
  <si>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</si>
  <si>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</si>
  <si>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</si>
  <si>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</si>
  <si>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</si>
  <si>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</si>
  <si>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</si>
  <si>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</si>
  <si>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</si>
  <si>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</si>
  <si>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</si>
  <si>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</si>
  <si>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</si>
  <si>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</si>
  <si>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</si>
  <si>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</si>
  <si>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</si>
  <si>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</si>
  <si>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</si>
  <si>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</si>
  <si>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</si>
  <si>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</si>
  <si>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</si>
  <si>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</si>
  <si>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</si>
  <si>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</si>
  <si>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</si>
  <si>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</si>
  <si>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</si>
  <si>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</si>
  <si>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</si>
  <si>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</si>
  <si>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</si>
  <si>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</si>
  <si>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</si>
  <si>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</si>
  <si>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</si>
  <si>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</si>
  <si>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</si>
  <si>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</si>
  <si>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</si>
  <si>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</si>
  <si>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</si>
  <si>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</si>
  <si>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</si>
  <si>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</si>
  <si>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</si>
  <si>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</si>
  <si>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</si>
  <si>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</si>
  <si>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</si>
  <si>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</si>
  <si>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</si>
  <si>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</si>
  <si>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</si>
  <si>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</si>
  <si>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</si>
  <si>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</si>
  <si>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</si>
  <si>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</si>
  <si>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</si>
  <si>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</si>
  <si>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</si>
  <si>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</si>
  <si>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</si>
  <si>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</si>
  <si>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</si>
  <si>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</si>
  <si>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</si>
  <si>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</si>
  <si>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</si>
  <si>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</si>
  <si>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</si>
  <si>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</si>
  <si>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</si>
  <si>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</si>
  <si>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</si>
  <si>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</si>
  <si>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</si>
  <si>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</si>
  <si>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</si>
  <si>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</si>
  <si>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</si>
  <si>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</si>
  <si>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</si>
  <si>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</si>
  <si>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</si>
  <si>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</si>
  <si>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</si>
  <si>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</si>
  <si>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</si>
  <si>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</si>
  <si>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</si>
  <si>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</si>
  <si>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</si>
  <si>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</si>
  <si>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</si>
  <si>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</si>
  <si>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</si>
  <si>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</si>
  <si>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</si>
  <si>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</si>
  <si>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</si>
  <si>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</si>
  <si>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</si>
  <si>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</si>
  <si>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</si>
  <si>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</si>
  <si>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</si>
  <si>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</si>
  <si>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</si>
  <si>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</si>
  <si>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</si>
  <si>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</si>
  <si>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</si>
  <si>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</si>
  <si>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</si>
  <si>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</si>
  <si>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</si>
  <si>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</si>
  <si>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</si>
  <si>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</si>
  <si>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</si>
  <si>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</si>
  <si>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</si>
  <si>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</si>
  <si>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</si>
  <si>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</si>
  <si>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</si>
  <si>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</si>
  <si>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</si>
  <si>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>(Извештај за сеопфатна добивка)</t>
  </si>
  <si>
    <t>Алкалоид АД Скопје</t>
  </si>
  <si>
    <t>Year</t>
  </si>
  <si>
    <t>Alkaloid AD Skopje</t>
  </si>
  <si>
    <t>no</t>
  </si>
  <si>
    <t>Current Period</t>
  </si>
  <si>
    <t>current year /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</si>
</sst>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u/>
      <sz val="10"/>
      <name val="Arial"/>
      <family val="2"/>
      <charset val="204"/>
    </font>
    <font>
      <u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5" fillId="0" borderId="0"/>
    <xf numFmtId="0" fontId="18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52">
    <xf numFmtId="0" fontId="0" fillId="0" borderId="0" xfId="0"/>
    <xf numFmtId="3" fontId="5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6" xfId="5" applyFont="1" applyBorder="1" applyAlignment="1" applyProtection="1">
      <alignment vertical="center"/>
      <protection locked="0"/>
    </xf>
    <xf numFmtId="0" fontId="3" fillId="0" borderId="17" xfId="5" applyFont="1" applyBorder="1" applyAlignment="1" applyProtection="1">
      <alignment horizontal="left" vertical="center"/>
      <protection locked="0"/>
    </xf>
    <xf numFmtId="0" fontId="5" fillId="2" borderId="0" xfId="5" applyFill="1" applyProtection="1"/>
    <xf numFmtId="0" fontId="5" fillId="3" borderId="0" xfId="5" applyFont="1" applyFill="1" applyAlignment="1" applyProtection="1">
      <alignment horizontal="right"/>
    </xf>
    <xf numFmtId="0" fontId="5" fillId="2" borderId="0" xfId="5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 vertical="top" wrapText="1"/>
    </xf>
    <xf numFmtId="0" fontId="5" fillId="2" borderId="0" xfId="0" applyFont="1" applyFill="1" applyProtection="1"/>
    <xf numFmtId="0" fontId="3" fillId="3" borderId="0" xfId="0" applyFont="1" applyFill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>
      <alignment horizontal="left"/>
    </xf>
    <xf numFmtId="0" fontId="5" fillId="3" borderId="0" xfId="0" applyFont="1" applyFill="1" applyBorder="1" applyProtection="1"/>
    <xf numFmtId="0" fontId="12" fillId="2" borderId="0" xfId="0" applyFont="1" applyFill="1" applyProtection="1"/>
    <xf numFmtId="0" fontId="3" fillId="3" borderId="0" xfId="0" applyFon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top" wrapText="1"/>
    </xf>
    <xf numFmtId="3" fontId="5" fillId="3" borderId="2" xfId="0" applyNumberFormat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3" fontId="5" fillId="4" borderId="2" xfId="0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Protection="1"/>
    <xf numFmtId="3" fontId="3" fillId="0" borderId="2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7" fillId="3" borderId="2" xfId="5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3" borderId="0" xfId="5" applyFont="1" applyFill="1" applyAlignment="1" applyProtection="1">
      <alignment horizontal="right" vertical="top" wrapText="1"/>
    </xf>
    <xf numFmtId="0" fontId="3" fillId="3" borderId="0" xfId="5" applyFont="1" applyFill="1" applyBorder="1" applyAlignment="1" applyProtection="1">
      <alignment horizontal="center"/>
    </xf>
    <xf numFmtId="0" fontId="5" fillId="3" borderId="0" xfId="5" applyFont="1" applyFill="1" applyProtection="1"/>
    <xf numFmtId="0" fontId="5" fillId="3" borderId="0" xfId="5" applyFont="1" applyFill="1" applyBorder="1" applyProtection="1"/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/>
    </xf>
    <xf numFmtId="0" fontId="5" fillId="3" borderId="0" xfId="5" applyFont="1" applyFill="1" applyBorder="1" applyAlignment="1" applyProtection="1">
      <alignment horizontal="right" vertical="top" wrapText="1"/>
    </xf>
    <xf numFmtId="0" fontId="8" fillId="3" borderId="0" xfId="5" applyFont="1" applyFill="1" applyAlignment="1" applyProtection="1">
      <alignment vertical="center" wrapText="1"/>
    </xf>
    <xf numFmtId="0" fontId="2" fillId="3" borderId="0" xfId="5" applyFont="1" applyFill="1" applyProtection="1"/>
    <xf numFmtId="0" fontId="2" fillId="3" borderId="0" xfId="5" applyFont="1" applyFill="1" applyAlignment="1" applyProtection="1">
      <alignment horizontal="center" vertical="center" wrapText="1"/>
    </xf>
    <xf numFmtId="0" fontId="2" fillId="2" borderId="0" xfId="5" applyFont="1" applyFill="1" applyProtection="1"/>
    <xf numFmtId="0" fontId="3" fillId="3" borderId="2" xfId="5" applyFont="1" applyFill="1" applyBorder="1" applyAlignment="1" applyProtection="1">
      <alignment horizontal="center" vertical="center" wrapText="1"/>
    </xf>
    <xf numFmtId="0" fontId="5" fillId="2" borderId="0" xfId="5" applyFont="1" applyFill="1" applyAlignment="1" applyProtection="1">
      <alignment horizontal="center" vertical="center"/>
    </xf>
    <xf numFmtId="0" fontId="10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left" vertical="top" wrapText="1"/>
    </xf>
    <xf numFmtId="0" fontId="3" fillId="3" borderId="2" xfId="5" applyFont="1" applyFill="1" applyBorder="1" applyAlignment="1" applyProtection="1">
      <alignment horizontal="left" vertical="top" wrapText="1"/>
    </xf>
    <xf numFmtId="0" fontId="5" fillId="3" borderId="0" xfId="5" applyFont="1" applyFill="1" applyBorder="1" applyAlignment="1" applyProtection="1">
      <alignment horizontal="center" vertical="center" wrapText="1"/>
    </xf>
    <xf numFmtId="0" fontId="5" fillId="3" borderId="0" xfId="5" applyFill="1" applyBorder="1" applyProtection="1"/>
    <xf numFmtId="3" fontId="5" fillId="3" borderId="0" xfId="5" applyNumberFormat="1" applyFont="1" applyFill="1" applyBorder="1" applyAlignment="1" applyProtection="1">
      <alignment horizontal="right" vertical="center"/>
    </xf>
    <xf numFmtId="3" fontId="3" fillId="3" borderId="0" xfId="5" applyNumberFormat="1" applyFont="1" applyFill="1" applyBorder="1" applyAlignment="1" applyProtection="1">
      <alignment horizontal="right" vertical="center"/>
    </xf>
    <xf numFmtId="0" fontId="5" fillId="3" borderId="0" xfId="5" applyFont="1" applyFill="1" applyBorder="1" applyAlignment="1" applyProtection="1">
      <alignment horizontal="left" vertical="top" wrapText="1"/>
    </xf>
    <xf numFmtId="0" fontId="2" fillId="3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ill="1" applyBorder="1" applyProtection="1"/>
    <xf numFmtId="0" fontId="2" fillId="2" borderId="0" xfId="5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7" fillId="3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5" fillId="0" borderId="2" xfId="5" applyFont="1" applyFill="1" applyBorder="1" applyAlignment="1" applyProtection="1">
      <alignment horizontal="left" vertical="top" wrapText="1"/>
      <protection locked="0"/>
    </xf>
    <xf numFmtId="0" fontId="20" fillId="0" borderId="0" xfId="5" applyFont="1" applyProtection="1"/>
    <xf numFmtId="0" fontId="20" fillId="0" borderId="0" xfId="5" applyFont="1" applyAlignment="1" applyProtection="1">
      <alignment vertical="center"/>
    </xf>
    <xf numFmtId="0" fontId="5" fillId="0" borderId="0" xfId="5" applyFont="1" applyAlignment="1" applyProtection="1">
      <alignment vertical="center"/>
    </xf>
    <xf numFmtId="0" fontId="5" fillId="0" borderId="0" xfId="5" applyFont="1" applyProtection="1"/>
    <xf numFmtId="0" fontId="14" fillId="0" borderId="0" xfId="5" applyFont="1" applyAlignment="1" applyProtection="1">
      <alignment vertical="top" wrapText="1"/>
    </xf>
    <xf numFmtId="0" fontId="14" fillId="0" borderId="0" xfId="5" applyFont="1" applyAlignment="1" applyProtection="1">
      <alignment vertical="top"/>
    </xf>
    <xf numFmtId="0" fontId="5" fillId="0" borderId="19" xfId="5" applyFont="1" applyBorder="1" applyAlignment="1" applyProtection="1">
      <alignment vertical="center"/>
    </xf>
    <xf numFmtId="0" fontId="3" fillId="0" borderId="20" xfId="5" applyFont="1" applyBorder="1" applyAlignment="1" applyProtection="1">
      <alignment horizontal="left" vertical="center"/>
    </xf>
    <xf numFmtId="0" fontId="3" fillId="0" borderId="21" xfId="5" applyFont="1" applyBorder="1" applyAlignment="1" applyProtection="1">
      <alignment horizontal="left" vertical="center"/>
    </xf>
    <xf numFmtId="0" fontId="3" fillId="0" borderId="20" xfId="5" applyFont="1" applyBorder="1" applyAlignment="1" applyProtection="1">
      <alignment vertical="center"/>
    </xf>
    <xf numFmtId="0" fontId="3" fillId="0" borderId="21" xfId="5" applyFont="1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5" fillId="0" borderId="23" xfId="5" applyFont="1" applyBorder="1" applyAlignment="1" applyProtection="1">
      <alignment vertical="center"/>
    </xf>
    <xf numFmtId="0" fontId="15" fillId="0" borderId="0" xfId="5" applyFont="1" applyAlignment="1" applyProtection="1">
      <alignment vertical="center"/>
    </xf>
    <xf numFmtId="0" fontId="3" fillId="0" borderId="16" xfId="5" applyFont="1" applyBorder="1" applyAlignment="1" applyProtection="1">
      <alignment horizontal="left" vertical="center"/>
      <protection locked="0"/>
    </xf>
    <xf numFmtId="0" fontId="5" fillId="0" borderId="5" xfId="5" applyFont="1" applyBorder="1" applyProtection="1"/>
    <xf numFmtId="0" fontId="5" fillId="0" borderId="0" xfId="5" applyFont="1" applyBorder="1" applyProtection="1"/>
    <xf numFmtId="0" fontId="5" fillId="0" borderId="6" xfId="5" applyFont="1" applyBorder="1" applyProtection="1"/>
    <xf numFmtId="0" fontId="5" fillId="0" borderId="5" xfId="5" applyFont="1" applyBorder="1" applyAlignment="1" applyProtection="1">
      <alignment vertical="center"/>
    </xf>
    <xf numFmtId="0" fontId="5" fillId="0" borderId="0" xfId="5" applyFont="1" applyBorder="1" applyAlignment="1" applyProtection="1">
      <alignment vertical="center"/>
    </xf>
    <xf numFmtId="0" fontId="5" fillId="0" borderId="6" xfId="5" applyFont="1" applyBorder="1" applyAlignment="1" applyProtection="1">
      <alignment vertical="center"/>
    </xf>
    <xf numFmtId="0" fontId="5" fillId="0" borderId="0" xfId="5" applyFont="1" applyAlignment="1" applyProtection="1">
      <alignment horizontal="left" vertical="center"/>
    </xf>
    <xf numFmtId="0" fontId="5" fillId="0" borderId="18" xfId="5" applyFont="1" applyBorder="1" applyAlignment="1" applyProtection="1">
      <alignment vertical="center"/>
    </xf>
    <xf numFmtId="0" fontId="21" fillId="0" borderId="0" xfId="3" applyFont="1" applyAlignment="1" applyProtection="1">
      <alignment horizontal="left" vertical="center" indent="2"/>
    </xf>
    <xf numFmtId="0" fontId="5" fillId="0" borderId="24" xfId="5" applyFont="1" applyBorder="1" applyAlignment="1" applyProtection="1">
      <alignment horizontal="left" vertical="center"/>
    </xf>
    <xf numFmtId="0" fontId="5" fillId="0" borderId="25" xfId="5" applyFont="1" applyBorder="1" applyAlignment="1" applyProtection="1">
      <alignment horizontal="left" vertical="center"/>
    </xf>
    <xf numFmtId="0" fontId="5" fillId="0" borderId="26" xfId="5" applyFont="1" applyBorder="1" applyAlignment="1" applyProtection="1">
      <alignment horizontal="left" vertical="center"/>
    </xf>
    <xf numFmtId="0" fontId="5" fillId="0" borderId="7" xfId="5" applyFont="1" applyBorder="1" applyProtection="1"/>
    <xf numFmtId="0" fontId="5" fillId="0" borderId="8" xfId="5" applyFont="1" applyBorder="1" applyProtection="1"/>
    <xf numFmtId="0" fontId="5" fillId="0" borderId="9" xfId="5" applyFont="1" applyBorder="1" applyProtection="1"/>
    <xf numFmtId="0" fontId="5" fillId="0" borderId="0" xfId="5" applyFont="1" applyAlignment="1" applyProtection="1">
      <alignment horizontal="left" vertical="center"/>
    </xf>
    <xf numFmtId="0" fontId="21" fillId="0" borderId="0" xfId="3" applyFont="1" applyAlignment="1" applyProtection="1">
      <alignment horizontal="left" vertical="center" indent="2"/>
    </xf>
    <xf numFmtId="0" fontId="21" fillId="0" borderId="0" xfId="3" applyFont="1" applyBorder="1" applyAlignment="1" applyProtection="1">
      <alignment horizontal="left" vertical="center" indent="2"/>
    </xf>
    <xf numFmtId="0" fontId="21" fillId="0" borderId="6" xfId="3" applyFont="1" applyBorder="1" applyAlignment="1" applyProtection="1">
      <alignment horizontal="left" vertical="center" indent="2"/>
    </xf>
    <xf numFmtId="0" fontId="22" fillId="0" borderId="0" xfId="1" applyFont="1" applyBorder="1" applyAlignment="1" applyProtection="1">
      <alignment horizontal="left" vertical="center"/>
      <protection locked="0"/>
    </xf>
    <xf numFmtId="0" fontId="22" fillId="0" borderId="6" xfId="1" applyFont="1" applyBorder="1" applyAlignment="1" applyProtection="1">
      <alignment horizontal="left" vertical="center"/>
      <protection locked="0"/>
    </xf>
    <xf numFmtId="0" fontId="3" fillId="0" borderId="0" xfId="5" applyFont="1" applyAlignment="1" applyProtection="1">
      <alignment horizontal="left" vertical="center" indent="1"/>
    </xf>
    <xf numFmtId="49" fontId="3" fillId="0" borderId="27" xfId="5" applyNumberFormat="1" applyFont="1" applyBorder="1" applyAlignment="1" applyProtection="1">
      <alignment horizontal="left" vertical="center"/>
      <protection locked="0"/>
    </xf>
    <xf numFmtId="49" fontId="3" fillId="0" borderId="28" xfId="5" applyNumberFormat="1" applyFont="1" applyBorder="1" applyAlignment="1" applyProtection="1">
      <alignment horizontal="left" vertical="center"/>
      <protection locked="0"/>
    </xf>
    <xf numFmtId="49" fontId="3" fillId="0" borderId="29" xfId="5" applyNumberFormat="1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3" fillId="0" borderId="20" xfId="5" applyFont="1" applyBorder="1" applyAlignment="1" applyProtection="1">
      <alignment horizontal="left" vertical="center"/>
      <protection locked="0"/>
    </xf>
    <xf numFmtId="0" fontId="3" fillId="0" borderId="21" xfId="5" applyFont="1" applyBorder="1" applyAlignment="1" applyProtection="1">
      <alignment horizontal="left" vertical="center"/>
      <protection locked="0"/>
    </xf>
    <xf numFmtId="0" fontId="21" fillId="0" borderId="0" xfId="3" applyFont="1" applyAlignment="1" applyProtection="1">
      <alignment horizontal="left" vertical="center"/>
    </xf>
    <xf numFmtId="0" fontId="4" fillId="0" borderId="0" xfId="5" applyFont="1" applyAlignment="1" applyProtection="1">
      <alignment horizontal="left" vertical="center"/>
    </xf>
    <xf numFmtId="0" fontId="13" fillId="0" borderId="5" xfId="5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horizontal="center" vertical="center"/>
    </xf>
    <xf numFmtId="0" fontId="13" fillId="0" borderId="6" xfId="5" applyFont="1" applyBorder="1" applyAlignment="1" applyProtection="1">
      <alignment horizontal="center" vertical="center"/>
    </xf>
    <xf numFmtId="0" fontId="11" fillId="0" borderId="3" xfId="5" applyFont="1" applyBorder="1" applyAlignment="1" applyProtection="1">
      <alignment horizontal="center" vertical="top"/>
    </xf>
    <xf numFmtId="0" fontId="11" fillId="0" borderId="4" xfId="5" applyFont="1" applyBorder="1" applyAlignment="1" applyProtection="1">
      <alignment horizontal="center" vertical="top"/>
    </xf>
    <xf numFmtId="0" fontId="11" fillId="0" borderId="10" xfId="5" applyFont="1" applyBorder="1" applyAlignment="1" applyProtection="1">
      <alignment horizontal="center" vertical="top"/>
    </xf>
    <xf numFmtId="0" fontId="11" fillId="0" borderId="0" xfId="5" applyFont="1" applyAlignment="1" applyProtection="1">
      <alignment horizontal="center" vertical="top"/>
    </xf>
    <xf numFmtId="49" fontId="3" fillId="3" borderId="0" xfId="0" applyNumberFormat="1" applyFont="1" applyFill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8" fillId="3" borderId="0" xfId="5" applyFont="1" applyFill="1" applyAlignment="1" applyProtection="1">
      <alignment horizontal="center" vertical="center" wrapText="1"/>
    </xf>
    <xf numFmtId="0" fontId="5" fillId="3" borderId="0" xfId="5" applyFont="1" applyFill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3" fillId="3" borderId="2" xfId="5" applyFont="1" applyFill="1" applyBorder="1" applyAlignment="1" applyProtection="1">
      <alignment horizontal="center" vertical="center" wrapText="1"/>
    </xf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 vertical="top" wrapText="1"/>
    </xf>
    <xf numFmtId="0" fontId="3" fillId="3" borderId="11" xfId="5" applyFont="1" applyFill="1" applyBorder="1" applyAlignment="1" applyProtection="1">
      <alignment horizontal="center" vertical="center" wrapText="1"/>
    </xf>
    <xf numFmtId="0" fontId="3" fillId="3" borderId="12" xfId="5" applyFont="1" applyFill="1" applyBorder="1" applyAlignment="1" applyProtection="1">
      <alignment horizontal="center" vertical="center" wrapText="1"/>
    </xf>
    <xf numFmtId="0" fontId="3" fillId="3" borderId="13" xfId="5" applyFont="1" applyFill="1" applyBorder="1" applyAlignment="1" applyProtection="1">
      <alignment horizontal="center" vertical="center" wrapText="1"/>
    </xf>
    <xf numFmtId="0" fontId="2" fillId="3" borderId="8" xfId="5" applyFont="1" applyFill="1" applyBorder="1" applyAlignment="1" applyProtection="1">
      <alignment horizontal="center" vertical="center" wrapText="1"/>
    </xf>
    <xf numFmtId="0" fontId="5" fillId="2" borderId="3" xfId="5" applyFont="1" applyFill="1" applyBorder="1" applyAlignment="1" applyProtection="1">
      <alignment horizontal="center" vertical="center" wrapText="1"/>
    </xf>
    <xf numFmtId="0" fontId="5" fillId="2" borderId="4" xfId="5" applyFont="1" applyFill="1" applyBorder="1" applyAlignment="1" applyProtection="1">
      <alignment horizontal="center" vertical="center" wrapText="1"/>
    </xf>
  </cellXfs>
  <cellStyles count="11">
    <cellStyle name="Hyperlink" xfId="1" builtinId="8"/>
    <cellStyle name="Hyperlink 2" xfId="2" xr:uid="{00000000-0005-0000-0000-000001000000}"/>
    <cellStyle name="Hyperlink 2 2" xfId="3" xr:uid="{00000000-0005-0000-0000-000002000000}"/>
    <cellStyle name="Hyperlink 2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Style 1" xfId="9" xr:uid="{00000000-0005-0000-0000-000009000000}"/>
    <cellStyle name="Style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7"/>
  <sheetViews>
    <sheetView showGridLines="0" topLeftCell="A7" zoomScale="90" zoomScaleNormal="90" workbookViewId="0">
      <selection activeCell="C23" sqref="C23"/>
    </sheetView>
  </sheetViews>
  <sheetFormatPr defaultColWidth="9.109375" defaultRowHeight="13.2" x14ac:dyDescent="0.25"/>
  <cols>
    <col min="1" max="1" width="9.109375" style="82"/>
    <col min="2" max="2" width="17.6640625" style="82" customWidth="1"/>
    <col min="3" max="3" width="16.44140625" style="82" customWidth="1"/>
    <col min="4" max="9" width="9.109375" style="82"/>
    <col min="10" max="17" width="9.109375" style="81"/>
    <col min="18" max="19" width="9.109375" style="82"/>
    <col min="20" max="23" width="9.109375" style="79"/>
    <col min="24" max="249" width="9.109375" style="82"/>
    <col min="250" max="250" width="12.44140625" style="82" customWidth="1"/>
    <col min="251" max="251" width="23.44140625" style="82" customWidth="1"/>
    <col min="252" max="252" width="21.33203125" style="82" customWidth="1"/>
    <col min="253" max="253" width="22.109375" style="82" customWidth="1"/>
    <col min="254" max="16384" width="9.109375" style="82"/>
  </cols>
  <sheetData>
    <row r="1" spans="1:23" ht="19.5" customHeight="1" thickTop="1" x14ac:dyDescent="0.25">
      <c r="A1" s="127"/>
      <c r="B1" s="128"/>
      <c r="C1" s="128"/>
      <c r="D1" s="128"/>
      <c r="E1" s="128"/>
      <c r="F1" s="128"/>
      <c r="G1" s="128"/>
      <c r="H1" s="129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1:23" ht="19.5" customHeight="1" x14ac:dyDescent="0.25">
      <c r="A2" s="94"/>
      <c r="B2" s="95"/>
      <c r="C2" s="95"/>
      <c r="D2" s="95"/>
      <c r="E2" s="95"/>
      <c r="F2" s="95"/>
      <c r="G2" s="95"/>
      <c r="H2" s="96"/>
    </row>
    <row r="3" spans="1:23" ht="19.5" customHeight="1" x14ac:dyDescent="0.25">
      <c r="A3" s="94"/>
      <c r="B3" s="95"/>
      <c r="C3" s="95"/>
      <c r="D3" s="95"/>
      <c r="E3" s="95"/>
      <c r="F3" s="95"/>
      <c r="G3" s="95"/>
      <c r="H3" s="96"/>
      <c r="T3" s="79" t="s">
        <v>63</v>
      </c>
      <c r="U3" s="79" t="s">
        <v>64</v>
      </c>
      <c r="V3" s="79" t="s">
        <v>65</v>
      </c>
    </row>
    <row r="4" spans="1:23" s="81" customFormat="1" ht="17.25" customHeight="1" x14ac:dyDescent="0.25">
      <c r="A4" s="97"/>
      <c r="B4" s="98"/>
      <c r="C4" s="98"/>
      <c r="D4" s="98"/>
      <c r="E4" s="98"/>
      <c r="F4" s="98"/>
      <c r="G4" s="98"/>
      <c r="H4" s="99"/>
      <c r="T4" s="80" t="s">
        <v>41</v>
      </c>
      <c r="U4" s="80">
        <v>2011</v>
      </c>
      <c r="V4" s="80" t="s">
        <v>66</v>
      </c>
      <c r="W4" s="80"/>
    </row>
    <row r="5" spans="1:23" s="81" customFormat="1" ht="17.25" customHeight="1" x14ac:dyDescent="0.25">
      <c r="A5" s="97"/>
      <c r="B5" s="98"/>
      <c r="C5" s="98"/>
      <c r="D5" s="98"/>
      <c r="E5" s="98"/>
      <c r="F5" s="98"/>
      <c r="G5" s="98"/>
      <c r="H5" s="99"/>
      <c r="T5" s="80" t="s">
        <v>42</v>
      </c>
      <c r="U5" s="80">
        <v>2012</v>
      </c>
      <c r="V5" s="80" t="s">
        <v>67</v>
      </c>
      <c r="W5" s="80"/>
    </row>
    <row r="6" spans="1:23" s="81" customFormat="1" ht="17.25" customHeight="1" x14ac:dyDescent="0.25">
      <c r="A6" s="97"/>
      <c r="B6" s="98"/>
      <c r="C6" s="98"/>
      <c r="D6" s="98"/>
      <c r="E6" s="98"/>
      <c r="F6" s="98"/>
      <c r="G6" s="98"/>
      <c r="H6" s="99"/>
      <c r="J6" s="122"/>
      <c r="K6" s="122"/>
      <c r="L6" s="122"/>
      <c r="M6" s="122"/>
      <c r="N6" s="122"/>
      <c r="O6" s="122"/>
      <c r="P6" s="122"/>
      <c r="Q6" s="122"/>
      <c r="T6" s="80"/>
      <c r="U6" s="80">
        <v>2013</v>
      </c>
      <c r="V6" s="80" t="s">
        <v>68</v>
      </c>
      <c r="W6" s="80"/>
    </row>
    <row r="7" spans="1:23" s="81" customFormat="1" ht="17.25" customHeight="1" x14ac:dyDescent="0.25">
      <c r="A7" s="97"/>
      <c r="B7" s="98"/>
      <c r="C7" s="98"/>
      <c r="D7" s="98"/>
      <c r="E7" s="98"/>
      <c r="F7" s="98"/>
      <c r="G7" s="98"/>
      <c r="H7" s="99"/>
      <c r="J7" s="122"/>
      <c r="K7" s="122"/>
      <c r="L7" s="122"/>
      <c r="M7" s="122"/>
      <c r="N7" s="122"/>
      <c r="O7" s="122"/>
      <c r="P7" s="122"/>
      <c r="Q7" s="122"/>
      <c r="T7" s="80"/>
      <c r="U7" s="80">
        <v>2014</v>
      </c>
      <c r="V7" s="80" t="s">
        <v>69</v>
      </c>
      <c r="W7" s="80"/>
    </row>
    <row r="8" spans="1:23" ht="19.5" customHeight="1" x14ac:dyDescent="0.25">
      <c r="A8" s="97"/>
      <c r="B8" s="98"/>
      <c r="C8" s="98"/>
      <c r="D8" s="98"/>
      <c r="E8" s="98"/>
      <c r="F8" s="98"/>
      <c r="G8" s="98"/>
      <c r="H8" s="99"/>
      <c r="I8" s="81"/>
      <c r="J8" s="122"/>
      <c r="K8" s="122"/>
      <c r="L8" s="122"/>
      <c r="M8" s="122"/>
      <c r="N8" s="122"/>
      <c r="O8" s="122"/>
      <c r="P8" s="122"/>
      <c r="Q8" s="100"/>
      <c r="R8" s="81"/>
      <c r="U8" s="79">
        <v>2015</v>
      </c>
    </row>
    <row r="9" spans="1:23" ht="19.5" customHeight="1" x14ac:dyDescent="0.25">
      <c r="A9" s="124" t="s">
        <v>70</v>
      </c>
      <c r="B9" s="125"/>
      <c r="C9" s="125"/>
      <c r="D9" s="125"/>
      <c r="E9" s="125"/>
      <c r="F9" s="125"/>
      <c r="G9" s="125"/>
      <c r="H9" s="126"/>
      <c r="I9" s="83"/>
      <c r="J9" s="122"/>
      <c r="K9" s="122"/>
      <c r="L9" s="122"/>
      <c r="M9" s="122"/>
      <c r="N9" s="122"/>
      <c r="O9" s="122"/>
      <c r="P9" s="122"/>
      <c r="Q9" s="122"/>
      <c r="R9" s="84"/>
      <c r="U9" s="79">
        <v>2016</v>
      </c>
    </row>
    <row r="10" spans="1:23" ht="19.5" customHeight="1" x14ac:dyDescent="0.25">
      <c r="A10" s="124"/>
      <c r="B10" s="125"/>
      <c r="C10" s="125"/>
      <c r="D10" s="125"/>
      <c r="E10" s="125"/>
      <c r="F10" s="125"/>
      <c r="G10" s="125"/>
      <c r="H10" s="126"/>
      <c r="J10" s="122"/>
      <c r="K10" s="122"/>
      <c r="L10" s="122"/>
      <c r="M10" s="122"/>
      <c r="N10" s="122"/>
      <c r="O10" s="122"/>
      <c r="P10" s="122"/>
      <c r="Q10" s="122"/>
      <c r="U10" s="79">
        <v>2017</v>
      </c>
      <c r="W10" s="80"/>
    </row>
    <row r="11" spans="1:23" ht="19.5" customHeight="1" x14ac:dyDescent="0.25">
      <c r="A11" s="94"/>
      <c r="B11" s="95"/>
      <c r="C11" s="95"/>
      <c r="D11" s="95"/>
      <c r="E11" s="95"/>
      <c r="F11" s="95"/>
      <c r="G11" s="95"/>
      <c r="H11" s="96"/>
      <c r="J11" s="122"/>
      <c r="K11" s="122"/>
      <c r="L11" s="122"/>
      <c r="M11" s="122"/>
      <c r="N11" s="122"/>
      <c r="O11" s="122"/>
      <c r="P11" s="122"/>
      <c r="Q11" s="122"/>
      <c r="U11" s="79">
        <v>2018</v>
      </c>
      <c r="W11" s="80"/>
    </row>
    <row r="12" spans="1:23" ht="19.5" customHeight="1" x14ac:dyDescent="0.25">
      <c r="A12" s="94"/>
      <c r="B12" s="95"/>
      <c r="C12" s="95"/>
      <c r="D12" s="95"/>
      <c r="E12" s="95"/>
      <c r="F12" s="95"/>
      <c r="G12" s="95"/>
      <c r="H12" s="96"/>
      <c r="J12" s="122"/>
      <c r="K12" s="122"/>
      <c r="L12" s="122"/>
      <c r="M12" s="122"/>
      <c r="N12" s="122"/>
      <c r="O12" s="122"/>
      <c r="P12" s="122"/>
      <c r="Q12" s="122"/>
      <c r="U12" s="79">
        <v>2019</v>
      </c>
      <c r="W12" s="80"/>
    </row>
    <row r="13" spans="1:23" ht="19.5" customHeight="1" x14ac:dyDescent="0.25">
      <c r="A13" s="94"/>
      <c r="B13" s="95"/>
      <c r="C13" s="95"/>
      <c r="D13" s="95"/>
      <c r="E13" s="95"/>
      <c r="F13" s="95"/>
      <c r="G13" s="95"/>
      <c r="H13" s="96"/>
      <c r="J13" s="122"/>
      <c r="K13" s="122"/>
      <c r="L13" s="122"/>
      <c r="M13" s="122"/>
      <c r="N13" s="122"/>
      <c r="O13" s="122"/>
      <c r="P13" s="122"/>
      <c r="Q13" s="122"/>
      <c r="U13" s="79">
        <v>2020</v>
      </c>
      <c r="V13" s="80"/>
      <c r="W13" s="80"/>
    </row>
    <row r="14" spans="1:23" ht="19.5" customHeight="1" x14ac:dyDescent="0.25">
      <c r="A14" s="94"/>
      <c r="B14" s="95"/>
      <c r="C14" s="95"/>
      <c r="D14" s="95"/>
      <c r="E14" s="95"/>
      <c r="F14" s="95"/>
      <c r="G14" s="95"/>
      <c r="H14" s="96"/>
      <c r="J14" s="122"/>
      <c r="K14" s="122"/>
      <c r="L14" s="122"/>
      <c r="M14" s="122"/>
      <c r="N14" s="122"/>
      <c r="O14" s="122"/>
      <c r="P14" s="122"/>
      <c r="Q14" s="122"/>
      <c r="U14" s="79">
        <v>2021</v>
      </c>
      <c r="V14" s="80"/>
      <c r="W14" s="80"/>
    </row>
    <row r="15" spans="1:23" s="81" customFormat="1" ht="19.5" customHeight="1" x14ac:dyDescent="0.25">
      <c r="A15" s="97"/>
      <c r="B15" s="98"/>
      <c r="C15" s="98"/>
      <c r="D15" s="98"/>
      <c r="E15" s="98"/>
      <c r="F15" s="98"/>
      <c r="G15" s="98"/>
      <c r="H15" s="99"/>
      <c r="J15" s="122"/>
      <c r="K15" s="122"/>
      <c r="L15" s="122"/>
      <c r="M15" s="122"/>
      <c r="N15" s="122"/>
      <c r="O15" s="122"/>
      <c r="P15" s="122"/>
      <c r="Q15" s="122"/>
      <c r="T15" s="80"/>
      <c r="U15" s="79">
        <v>2022</v>
      </c>
      <c r="V15" s="80"/>
      <c r="W15" s="79"/>
    </row>
    <row r="16" spans="1:23" s="81" customFormat="1" ht="19.5" customHeight="1" x14ac:dyDescent="0.25">
      <c r="A16" s="97"/>
      <c r="B16" s="98"/>
      <c r="C16" s="98"/>
      <c r="D16" s="98"/>
      <c r="E16" s="98"/>
      <c r="F16" s="98"/>
      <c r="G16" s="98"/>
      <c r="H16" s="99"/>
      <c r="I16" s="82"/>
      <c r="J16" s="122"/>
      <c r="K16" s="122"/>
      <c r="L16" s="122"/>
      <c r="M16" s="122"/>
      <c r="N16" s="122"/>
      <c r="O16" s="122"/>
      <c r="P16" s="122"/>
      <c r="Q16" s="122"/>
      <c r="T16" s="80"/>
      <c r="U16" s="79">
        <v>2023</v>
      </c>
      <c r="V16" s="79"/>
      <c r="W16" s="79"/>
    </row>
    <row r="17" spans="1:25" s="81" customFormat="1" ht="19.5" customHeight="1" thickBot="1" x14ac:dyDescent="0.3">
      <c r="A17" s="97"/>
      <c r="B17" s="98"/>
      <c r="C17" s="98"/>
      <c r="D17" s="98"/>
      <c r="E17" s="98"/>
      <c r="F17" s="98"/>
      <c r="G17" s="98"/>
      <c r="H17" s="99"/>
      <c r="I17" s="82"/>
      <c r="J17" s="123"/>
      <c r="K17" s="123"/>
      <c r="L17" s="123"/>
      <c r="M17" s="123"/>
      <c r="N17" s="123"/>
      <c r="O17" s="123"/>
      <c r="P17" s="123"/>
      <c r="Q17" s="123"/>
      <c r="T17" s="80"/>
      <c r="U17" s="79">
        <v>2024</v>
      </c>
      <c r="V17" s="79"/>
      <c r="W17" s="79"/>
    </row>
    <row r="18" spans="1:25" s="81" customFormat="1" ht="19.5" customHeight="1" thickTop="1" x14ac:dyDescent="0.25">
      <c r="A18" s="97"/>
      <c r="B18" s="101" t="s">
        <v>71</v>
      </c>
      <c r="C18" s="116" t="s">
        <v>136</v>
      </c>
      <c r="D18" s="117"/>
      <c r="E18" s="117"/>
      <c r="F18" s="117"/>
      <c r="G18" s="118"/>
      <c r="H18" s="99"/>
      <c r="I18" s="82"/>
      <c r="J18" s="115"/>
      <c r="K18" s="115"/>
      <c r="L18" s="115"/>
      <c r="M18" s="115"/>
      <c r="N18" s="115"/>
      <c r="O18" s="115"/>
      <c r="P18" s="115"/>
      <c r="Q18" s="115"/>
      <c r="T18" s="80"/>
      <c r="U18" s="79">
        <v>2025</v>
      </c>
      <c r="V18" s="79"/>
      <c r="W18" s="79"/>
    </row>
    <row r="19" spans="1:25" s="81" customFormat="1" ht="19.5" customHeight="1" x14ac:dyDescent="0.25">
      <c r="A19" s="94"/>
      <c r="B19" s="85" t="s">
        <v>72</v>
      </c>
      <c r="C19" s="119">
        <v>4053575</v>
      </c>
      <c r="D19" s="120"/>
      <c r="E19" s="120"/>
      <c r="F19" s="120"/>
      <c r="G19" s="121"/>
      <c r="H19" s="96"/>
      <c r="I19" s="82"/>
      <c r="J19" s="110"/>
      <c r="K19" s="110"/>
      <c r="L19" s="110"/>
      <c r="M19" s="110"/>
      <c r="N19" s="110"/>
      <c r="O19" s="110"/>
      <c r="P19" s="110"/>
      <c r="Q19" s="110"/>
      <c r="R19" s="82"/>
      <c r="T19" s="80"/>
      <c r="U19" s="79">
        <v>2026</v>
      </c>
      <c r="V19" s="79"/>
      <c r="W19" s="79"/>
    </row>
    <row r="20" spans="1:25" s="81" customFormat="1" ht="19.5" customHeight="1" x14ac:dyDescent="0.25">
      <c r="A20" s="94"/>
      <c r="B20" s="85" t="s">
        <v>73</v>
      </c>
      <c r="C20" s="93" t="s">
        <v>42</v>
      </c>
      <c r="D20" s="86"/>
      <c r="E20" s="86"/>
      <c r="F20" s="86"/>
      <c r="G20" s="87"/>
      <c r="H20" s="96"/>
      <c r="I20" s="82"/>
      <c r="J20" s="102"/>
      <c r="K20" s="102"/>
      <c r="L20" s="102"/>
      <c r="M20" s="102"/>
      <c r="N20" s="102"/>
      <c r="O20" s="102"/>
      <c r="P20" s="102"/>
      <c r="Q20" s="102"/>
      <c r="R20" s="82"/>
      <c r="T20" s="80"/>
      <c r="U20" s="79">
        <v>2027</v>
      </c>
      <c r="V20" s="79"/>
      <c r="W20" s="79"/>
    </row>
    <row r="21" spans="1:25" s="81" customFormat="1" ht="19.5" customHeight="1" x14ac:dyDescent="0.25">
      <c r="A21" s="94"/>
      <c r="B21" s="85" t="s">
        <v>74</v>
      </c>
      <c r="C21" s="5" t="s">
        <v>42</v>
      </c>
      <c r="D21" s="88"/>
      <c r="E21" s="88"/>
      <c r="F21" s="88"/>
      <c r="G21" s="89"/>
      <c r="H21" s="96"/>
      <c r="I21" s="82"/>
      <c r="J21" s="110"/>
      <c r="K21" s="110"/>
      <c r="L21" s="110"/>
      <c r="M21" s="110"/>
      <c r="N21" s="110"/>
      <c r="O21" s="110"/>
      <c r="P21" s="110"/>
      <c r="Q21" s="110"/>
      <c r="R21" s="82"/>
      <c r="T21" s="80"/>
      <c r="U21" s="79">
        <v>2028</v>
      </c>
      <c r="V21" s="79"/>
      <c r="W21" s="79"/>
    </row>
    <row r="22" spans="1:25" ht="19.5" customHeight="1" x14ac:dyDescent="0.25">
      <c r="A22" s="94"/>
      <c r="B22" s="85" t="s">
        <v>75</v>
      </c>
      <c r="C22" s="5" t="s">
        <v>68</v>
      </c>
      <c r="D22" s="88"/>
      <c r="E22" s="88"/>
      <c r="F22" s="88"/>
      <c r="G22" s="89"/>
      <c r="H22" s="96"/>
      <c r="J22" s="110"/>
      <c r="K22" s="110"/>
      <c r="L22" s="110"/>
      <c r="M22" s="110"/>
      <c r="N22" s="110"/>
      <c r="O22" s="110"/>
      <c r="P22" s="110"/>
      <c r="Q22" s="110"/>
      <c r="U22" s="79">
        <v>2029</v>
      </c>
      <c r="X22" s="81"/>
      <c r="Y22" s="81"/>
    </row>
    <row r="23" spans="1:25" ht="19.5" customHeight="1" x14ac:dyDescent="0.25">
      <c r="A23" s="94"/>
      <c r="B23" s="90" t="s">
        <v>76</v>
      </c>
      <c r="C23" s="6">
        <v>2023</v>
      </c>
      <c r="D23" s="88"/>
      <c r="E23" s="88"/>
      <c r="F23" s="88"/>
      <c r="G23" s="89"/>
      <c r="H23" s="96"/>
      <c r="J23" s="110"/>
      <c r="K23" s="110"/>
      <c r="L23" s="110"/>
      <c r="M23" s="110"/>
      <c r="N23" s="110"/>
      <c r="O23" s="110"/>
      <c r="P23" s="110"/>
      <c r="Q23" s="110"/>
      <c r="U23" s="79">
        <v>2030</v>
      </c>
    </row>
    <row r="24" spans="1:25" ht="18" customHeight="1" thickBot="1" x14ac:dyDescent="0.3">
      <c r="A24" s="94"/>
      <c r="B24" s="91"/>
      <c r="C24" s="103"/>
      <c r="D24" s="104"/>
      <c r="E24" s="104"/>
      <c r="F24" s="104"/>
      <c r="G24" s="105"/>
      <c r="H24" s="96"/>
      <c r="J24" s="110"/>
      <c r="K24" s="110"/>
      <c r="L24" s="110"/>
      <c r="M24" s="110"/>
      <c r="N24" s="110"/>
      <c r="O24" s="110"/>
      <c r="P24" s="110"/>
      <c r="Q24" s="110"/>
      <c r="U24" s="79">
        <v>2031</v>
      </c>
    </row>
    <row r="25" spans="1:25" ht="18" customHeight="1" thickTop="1" x14ac:dyDescent="0.25">
      <c r="A25" s="94"/>
      <c r="B25" s="95"/>
      <c r="C25" s="95"/>
      <c r="D25" s="95"/>
      <c r="E25" s="95"/>
      <c r="F25" s="95"/>
      <c r="G25" s="95"/>
      <c r="H25" s="96"/>
      <c r="J25" s="115"/>
      <c r="K25" s="115"/>
      <c r="L25" s="115"/>
      <c r="M25" s="115"/>
      <c r="N25" s="115"/>
      <c r="O25" s="115"/>
      <c r="P25" s="115"/>
      <c r="Q25" s="115"/>
      <c r="U25" s="79">
        <v>2032</v>
      </c>
    </row>
    <row r="26" spans="1:25" ht="18" customHeight="1" x14ac:dyDescent="0.25">
      <c r="A26" s="94"/>
      <c r="B26" s="95"/>
      <c r="C26" s="95"/>
      <c r="D26" s="95"/>
      <c r="E26" s="95"/>
      <c r="F26" s="95"/>
      <c r="G26" s="95"/>
      <c r="H26" s="96"/>
      <c r="J26" s="110"/>
      <c r="K26" s="110"/>
      <c r="L26" s="110"/>
      <c r="M26" s="110"/>
      <c r="N26" s="110"/>
      <c r="O26" s="110"/>
      <c r="P26" s="110"/>
      <c r="Q26" s="110"/>
      <c r="U26" s="79">
        <v>2033</v>
      </c>
    </row>
    <row r="27" spans="1:25" ht="18" customHeight="1" x14ac:dyDescent="0.25">
      <c r="A27" s="94"/>
      <c r="B27" s="92" t="s">
        <v>77</v>
      </c>
      <c r="C27" s="81"/>
      <c r="D27" s="81"/>
      <c r="E27" s="81"/>
      <c r="F27" s="81"/>
      <c r="G27" s="81"/>
      <c r="H27" s="96"/>
      <c r="J27" s="110"/>
      <c r="K27" s="110"/>
      <c r="L27" s="110"/>
      <c r="M27" s="110"/>
      <c r="N27" s="110"/>
      <c r="O27" s="110"/>
      <c r="P27" s="110"/>
      <c r="Q27" s="110"/>
      <c r="U27" s="79">
        <v>2034</v>
      </c>
    </row>
    <row r="28" spans="1:25" ht="18" customHeight="1" x14ac:dyDescent="0.25">
      <c r="A28" s="94"/>
      <c r="B28" s="111"/>
      <c r="C28" s="111"/>
      <c r="D28" s="111"/>
      <c r="E28" s="111"/>
      <c r="F28" s="111"/>
      <c r="G28" s="111"/>
      <c r="H28" s="112"/>
      <c r="J28" s="110"/>
      <c r="K28" s="110"/>
      <c r="L28" s="110"/>
      <c r="M28" s="110"/>
      <c r="N28" s="110"/>
      <c r="O28" s="110"/>
      <c r="P28" s="110"/>
      <c r="Q28" s="110"/>
      <c r="U28" s="79">
        <v>2035</v>
      </c>
    </row>
    <row r="29" spans="1:25" ht="18.75" customHeight="1" x14ac:dyDescent="0.25">
      <c r="A29" s="94"/>
      <c r="B29" s="111"/>
      <c r="C29" s="111"/>
      <c r="D29" s="111"/>
      <c r="E29" s="111"/>
      <c r="F29" s="111"/>
      <c r="G29" s="111"/>
      <c r="H29" s="112"/>
      <c r="J29" s="110"/>
      <c r="K29" s="110"/>
      <c r="L29" s="110"/>
      <c r="M29" s="110"/>
      <c r="N29" s="110"/>
      <c r="O29" s="110"/>
      <c r="P29" s="110"/>
      <c r="Q29" s="110"/>
      <c r="U29" s="79">
        <v>2036</v>
      </c>
    </row>
    <row r="30" spans="1:25" ht="18" customHeight="1" x14ac:dyDescent="0.25">
      <c r="A30" s="94"/>
      <c r="B30" s="113" t="s">
        <v>78</v>
      </c>
      <c r="C30" s="113"/>
      <c r="D30" s="113"/>
      <c r="E30" s="113"/>
      <c r="F30" s="113"/>
      <c r="G30" s="113"/>
      <c r="H30" s="114"/>
      <c r="J30" s="109"/>
      <c r="K30" s="109"/>
      <c r="L30" s="109"/>
      <c r="M30" s="109"/>
      <c r="N30" s="109"/>
      <c r="O30" s="109"/>
      <c r="P30" s="109"/>
      <c r="Q30" s="109"/>
      <c r="U30" s="79">
        <v>2037</v>
      </c>
    </row>
    <row r="31" spans="1:25" ht="18" customHeight="1" x14ac:dyDescent="0.25">
      <c r="A31" s="94"/>
      <c r="B31" s="111"/>
      <c r="C31" s="111"/>
      <c r="D31" s="111"/>
      <c r="E31" s="111"/>
      <c r="F31" s="111"/>
      <c r="G31" s="111"/>
      <c r="H31" s="112"/>
      <c r="J31" s="109"/>
      <c r="K31" s="109"/>
      <c r="L31" s="109"/>
      <c r="M31" s="109"/>
      <c r="N31" s="109"/>
      <c r="O31" s="109"/>
      <c r="P31" s="109"/>
      <c r="Q31" s="109"/>
      <c r="U31" s="79">
        <v>2038</v>
      </c>
    </row>
    <row r="32" spans="1:25" ht="18" customHeight="1" x14ac:dyDescent="0.25">
      <c r="A32" s="94"/>
      <c r="B32" s="111"/>
      <c r="C32" s="111"/>
      <c r="D32" s="111"/>
      <c r="E32" s="111"/>
      <c r="F32" s="111"/>
      <c r="G32" s="111"/>
      <c r="H32" s="112"/>
      <c r="U32" s="79">
        <v>2039</v>
      </c>
    </row>
    <row r="33" spans="1:21" ht="18" customHeight="1" thickBot="1" x14ac:dyDescent="0.3">
      <c r="A33" s="106"/>
      <c r="B33" s="107"/>
      <c r="C33" s="107"/>
      <c r="D33" s="107"/>
      <c r="E33" s="107"/>
      <c r="F33" s="107"/>
      <c r="G33" s="107"/>
      <c r="H33" s="108"/>
      <c r="J33" s="109"/>
      <c r="K33" s="109"/>
      <c r="L33" s="109"/>
      <c r="M33" s="109"/>
      <c r="N33" s="109"/>
      <c r="O33" s="109"/>
      <c r="P33" s="109"/>
      <c r="Q33" s="109"/>
      <c r="U33" s="79">
        <v>2040</v>
      </c>
    </row>
    <row r="34" spans="1:21" ht="18" customHeight="1" thickTop="1" x14ac:dyDescent="0.25">
      <c r="J34" s="109"/>
      <c r="K34" s="109"/>
      <c r="L34" s="109"/>
      <c r="M34" s="109"/>
      <c r="N34" s="109"/>
      <c r="O34" s="109"/>
      <c r="P34" s="109"/>
      <c r="Q34" s="109"/>
      <c r="U34" s="79">
        <v>2041</v>
      </c>
    </row>
    <row r="35" spans="1:21" ht="18" customHeight="1" x14ac:dyDescent="0.25">
      <c r="J35" s="109"/>
      <c r="K35" s="109"/>
      <c r="L35" s="109"/>
      <c r="M35" s="109"/>
      <c r="N35" s="109"/>
      <c r="O35" s="109"/>
      <c r="P35" s="109"/>
      <c r="Q35" s="109"/>
      <c r="U35" s="79">
        <v>2042</v>
      </c>
    </row>
    <row r="36" spans="1:21" ht="18" customHeight="1" x14ac:dyDescent="0.25">
      <c r="J36" s="109"/>
      <c r="K36" s="109"/>
      <c r="L36" s="109"/>
      <c r="M36" s="109"/>
      <c r="N36" s="109"/>
      <c r="O36" s="109"/>
      <c r="P36" s="109"/>
      <c r="Q36" s="109"/>
      <c r="U36" s="79">
        <v>2043</v>
      </c>
    </row>
    <row r="37" spans="1:21" ht="21" customHeight="1" x14ac:dyDescent="0.25">
      <c r="J37" s="109"/>
      <c r="K37" s="109"/>
      <c r="L37" s="109"/>
      <c r="M37" s="109"/>
      <c r="N37" s="109"/>
      <c r="O37" s="109"/>
      <c r="P37" s="109"/>
      <c r="Q37" s="109"/>
      <c r="U37" s="79">
        <v>2044</v>
      </c>
    </row>
    <row r="38" spans="1:21" ht="18" customHeight="1" x14ac:dyDescent="0.25">
      <c r="J38" s="109"/>
      <c r="K38" s="109"/>
      <c r="L38" s="109"/>
      <c r="M38" s="109"/>
      <c r="N38" s="109"/>
      <c r="O38" s="109"/>
      <c r="P38" s="109"/>
      <c r="Q38" s="109"/>
      <c r="U38" s="79">
        <v>2045</v>
      </c>
    </row>
    <row r="39" spans="1:21" ht="18" customHeight="1" x14ac:dyDescent="0.25">
      <c r="J39" s="109"/>
      <c r="K39" s="109"/>
      <c r="L39" s="109"/>
      <c r="M39" s="109"/>
      <c r="N39" s="109"/>
      <c r="O39" s="109"/>
      <c r="P39" s="109"/>
      <c r="Q39" s="109"/>
      <c r="U39" s="79">
        <v>2046</v>
      </c>
    </row>
    <row r="40" spans="1:21" ht="18" customHeight="1" x14ac:dyDescent="0.25">
      <c r="J40" s="109"/>
      <c r="K40" s="109"/>
      <c r="L40" s="109"/>
      <c r="M40" s="109"/>
      <c r="N40" s="109"/>
      <c r="O40" s="109"/>
      <c r="P40" s="109"/>
      <c r="Q40" s="109"/>
      <c r="U40" s="79">
        <v>2047</v>
      </c>
    </row>
    <row r="41" spans="1:21" ht="18" customHeight="1" x14ac:dyDescent="0.25">
      <c r="J41" s="100"/>
      <c r="K41" s="100"/>
      <c r="L41" s="100"/>
      <c r="M41" s="100"/>
      <c r="N41" s="100"/>
      <c r="O41" s="100"/>
      <c r="P41" s="100"/>
      <c r="Q41" s="100"/>
      <c r="U41" s="79">
        <v>2048</v>
      </c>
    </row>
    <row r="42" spans="1:21" x14ac:dyDescent="0.25">
      <c r="J42" s="100"/>
      <c r="K42" s="100"/>
      <c r="L42" s="100"/>
      <c r="M42" s="100"/>
      <c r="N42" s="100"/>
      <c r="O42" s="100"/>
      <c r="P42" s="100"/>
      <c r="Q42" s="100"/>
      <c r="U42" s="79">
        <v>2049</v>
      </c>
    </row>
    <row r="43" spans="1:21" x14ac:dyDescent="0.25">
      <c r="J43" s="100"/>
      <c r="K43" s="100"/>
      <c r="L43" s="100"/>
      <c r="M43" s="100"/>
      <c r="N43" s="100"/>
      <c r="O43" s="100"/>
      <c r="P43" s="100"/>
      <c r="Q43" s="100"/>
      <c r="U43" s="79">
        <v>2050</v>
      </c>
    </row>
    <row r="44" spans="1:21" x14ac:dyDescent="0.25">
      <c r="J44" s="100"/>
      <c r="K44" s="100"/>
      <c r="L44" s="100"/>
      <c r="M44" s="100"/>
      <c r="N44" s="100"/>
      <c r="O44" s="100"/>
      <c r="P44" s="100"/>
      <c r="Q44" s="100"/>
      <c r="U44" s="79">
        <v>2051</v>
      </c>
    </row>
    <row r="45" spans="1:21" x14ac:dyDescent="0.25">
      <c r="J45" s="100"/>
      <c r="K45" s="100"/>
      <c r="L45" s="100"/>
      <c r="M45" s="100"/>
      <c r="N45" s="100"/>
      <c r="O45" s="100"/>
      <c r="P45" s="100"/>
      <c r="Q45" s="100"/>
      <c r="U45" s="79">
        <v>2052</v>
      </c>
    </row>
    <row r="46" spans="1:21" x14ac:dyDescent="0.25">
      <c r="J46" s="100"/>
      <c r="K46" s="100"/>
      <c r="L46" s="100"/>
      <c r="M46" s="100"/>
      <c r="N46" s="100"/>
      <c r="O46" s="100"/>
      <c r="P46" s="100"/>
      <c r="Q46" s="100"/>
      <c r="U46" s="79">
        <v>2053</v>
      </c>
    </row>
    <row r="47" spans="1:21" x14ac:dyDescent="0.25">
      <c r="J47" s="100"/>
      <c r="K47" s="100"/>
      <c r="L47" s="100"/>
      <c r="M47" s="100"/>
      <c r="N47" s="100"/>
      <c r="O47" s="100"/>
      <c r="P47" s="100"/>
      <c r="Q47" s="100"/>
      <c r="U47" s="79">
        <v>2054</v>
      </c>
    </row>
    <row r="48" spans="1:21" x14ac:dyDescent="0.25">
      <c r="J48" s="100"/>
      <c r="K48" s="100"/>
      <c r="L48" s="100"/>
      <c r="M48" s="100"/>
      <c r="N48" s="100"/>
      <c r="O48" s="100"/>
      <c r="P48" s="100"/>
      <c r="Q48" s="100"/>
      <c r="U48" s="79">
        <v>2055</v>
      </c>
    </row>
    <row r="49" spans="21:21" x14ac:dyDescent="0.25">
      <c r="U49" s="79">
        <v>2056</v>
      </c>
    </row>
    <row r="50" spans="21:21" x14ac:dyDescent="0.25">
      <c r="U50" s="79">
        <v>2057</v>
      </c>
    </row>
    <row r="51" spans="21:21" x14ac:dyDescent="0.25">
      <c r="U51" s="79">
        <v>2058</v>
      </c>
    </row>
    <row r="52" spans="21:21" x14ac:dyDescent="0.25">
      <c r="U52" s="79">
        <v>2059</v>
      </c>
    </row>
    <row r="53" spans="21:21" x14ac:dyDescent="0.25">
      <c r="U53" s="79">
        <v>2060</v>
      </c>
    </row>
    <row r="54" spans="21:21" x14ac:dyDescent="0.25">
      <c r="U54" s="79">
        <v>2061</v>
      </c>
    </row>
    <row r="55" spans="21:21" x14ac:dyDescent="0.25">
      <c r="U55" s="79">
        <v>2062</v>
      </c>
    </row>
    <row r="56" spans="21:21" x14ac:dyDescent="0.25">
      <c r="U56" s="79">
        <v>2063</v>
      </c>
    </row>
    <row r="57" spans="21:21" x14ac:dyDescent="0.25">
      <c r="U57" s="79">
        <v>2064</v>
      </c>
    </row>
    <row r="58" spans="21:21" x14ac:dyDescent="0.25">
      <c r="U58" s="79">
        <v>2065</v>
      </c>
    </row>
    <row r="59" spans="21:21" x14ac:dyDescent="0.25">
      <c r="U59" s="79">
        <v>2066</v>
      </c>
    </row>
    <row r="60" spans="21:21" x14ac:dyDescent="0.25">
      <c r="U60" s="79">
        <v>2067</v>
      </c>
    </row>
    <row r="61" spans="21:21" x14ac:dyDescent="0.25">
      <c r="U61" s="79">
        <v>2068</v>
      </c>
    </row>
    <row r="62" spans="21:21" x14ac:dyDescent="0.25">
      <c r="U62" s="79">
        <v>2069</v>
      </c>
    </row>
    <row r="63" spans="21:21" x14ac:dyDescent="0.25">
      <c r="U63" s="79">
        <v>2070</v>
      </c>
    </row>
    <row r="64" spans="21:21" x14ac:dyDescent="0.25">
      <c r="U64" s="79">
        <v>2071</v>
      </c>
    </row>
    <row r="65" spans="21:21" x14ac:dyDescent="0.25">
      <c r="U65" s="79">
        <v>2072</v>
      </c>
    </row>
    <row r="66" spans="21:21" x14ac:dyDescent="0.25">
      <c r="U66" s="79">
        <v>2073</v>
      </c>
    </row>
    <row r="67" spans="21:21" x14ac:dyDescent="0.25">
      <c r="U67" s="79">
        <v>2074</v>
      </c>
    </row>
    <row r="68" spans="21:21" x14ac:dyDescent="0.25">
      <c r="U68" s="79">
        <v>2075</v>
      </c>
    </row>
    <row r="69" spans="21:21" x14ac:dyDescent="0.25">
      <c r="U69" s="79">
        <v>2076</v>
      </c>
    </row>
    <row r="70" spans="21:21" x14ac:dyDescent="0.25">
      <c r="U70" s="79">
        <v>2077</v>
      </c>
    </row>
    <row r="71" spans="21:21" x14ac:dyDescent="0.25">
      <c r="U71" s="79">
        <v>2078</v>
      </c>
    </row>
    <row r="72" spans="21:21" x14ac:dyDescent="0.25">
      <c r="U72" s="79">
        <v>2079</v>
      </c>
    </row>
    <row r="73" spans="21:21" x14ac:dyDescent="0.25">
      <c r="U73" s="79">
        <v>2080</v>
      </c>
    </row>
    <row r="74" spans="21:21" x14ac:dyDescent="0.25">
      <c r="U74" s="79">
        <v>2081</v>
      </c>
    </row>
    <row r="75" spans="21:21" x14ac:dyDescent="0.25">
      <c r="U75" s="79">
        <v>2082</v>
      </c>
    </row>
    <row r="76" spans="21:21" x14ac:dyDescent="0.25">
      <c r="U76" s="79">
        <v>2083</v>
      </c>
    </row>
    <row r="77" spans="21:21" x14ac:dyDescent="0.25">
      <c r="U77" s="79">
        <v>2084</v>
      </c>
    </row>
    <row r="78" spans="21:21" x14ac:dyDescent="0.25">
      <c r="U78" s="79">
        <v>2085</v>
      </c>
    </row>
    <row r="79" spans="21:21" x14ac:dyDescent="0.25">
      <c r="U79" s="79">
        <v>2086</v>
      </c>
    </row>
    <row r="80" spans="21:21" x14ac:dyDescent="0.25">
      <c r="U80" s="79">
        <v>2087</v>
      </c>
    </row>
    <row r="81" spans="21:21" x14ac:dyDescent="0.25">
      <c r="U81" s="79">
        <v>2088</v>
      </c>
    </row>
    <row r="82" spans="21:21" x14ac:dyDescent="0.25">
      <c r="U82" s="79">
        <v>2089</v>
      </c>
    </row>
    <row r="83" spans="21:21" x14ac:dyDescent="0.25">
      <c r="U83" s="79">
        <v>2090</v>
      </c>
    </row>
    <row r="84" spans="21:21" x14ac:dyDescent="0.25">
      <c r="U84" s="79">
        <v>2091</v>
      </c>
    </row>
    <row r="85" spans="21:21" x14ac:dyDescent="0.25">
      <c r="U85" s="79">
        <v>2092</v>
      </c>
    </row>
    <row r="86" spans="21:21" x14ac:dyDescent="0.25">
      <c r="U86" s="79">
        <v>2093</v>
      </c>
    </row>
    <row r="87" spans="21:21" x14ac:dyDescent="0.25">
      <c r="U87" s="79">
        <v>2094</v>
      </c>
    </row>
  </sheetData>
  <sheetProtection algorithmName="SHA-512" hashValue="6yyYyht3t8nGlnT9VBZD3GBxqJuw2Ym4uj2lgwJh3/C4OeX86j0lBI/EiGJ8IkbV7BVK7vS2CRJ4rgD6b0Q7NQ==" saltValue="9N1pMbVYTuu5RTd/MWE2XQ==" spinCount="100000" sheet="1" objects="1" scenarios="1" selectLockedCells="1"/>
  <dataConsolidate/>
  <mergeCells count="43">
    <mergeCell ref="A1:H1"/>
    <mergeCell ref="I1:R1"/>
    <mergeCell ref="J6:Q6"/>
    <mergeCell ref="J7:Q7"/>
    <mergeCell ref="J8:P8"/>
    <mergeCell ref="A9:H10"/>
    <mergeCell ref="J9:Q9"/>
    <mergeCell ref="J10:Q10"/>
    <mergeCell ref="J11:Q11"/>
    <mergeCell ref="J12:Q12"/>
    <mergeCell ref="J13:Q13"/>
    <mergeCell ref="J14:Q14"/>
    <mergeCell ref="J15:Q15"/>
    <mergeCell ref="J16:Q16"/>
    <mergeCell ref="J17:Q17"/>
    <mergeCell ref="C18:G18"/>
    <mergeCell ref="J18:Q18"/>
    <mergeCell ref="C19:G19"/>
    <mergeCell ref="J19:Q19"/>
    <mergeCell ref="J21:Q21"/>
    <mergeCell ref="J22:Q22"/>
    <mergeCell ref="J23:Q23"/>
    <mergeCell ref="J24:Q24"/>
    <mergeCell ref="J25:Q25"/>
    <mergeCell ref="J26:Q26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30:H30" location="'Биланс на успех - функција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zoomScale="90" zoomScaleNormal="90" workbookViewId="0">
      <selection activeCell="D11" sqref="D11"/>
    </sheetView>
  </sheetViews>
  <sheetFormatPr defaultColWidth="9.109375" defaultRowHeight="13.2" x14ac:dyDescent="0.25"/>
  <cols>
    <col min="1" max="1" width="5" style="12" customWidth="1"/>
    <col min="2" max="2" width="64.88671875" style="12" customWidth="1"/>
    <col min="3" max="4" width="15.6640625" style="12" customWidth="1"/>
    <col min="5" max="5" width="10.109375" style="12" customWidth="1"/>
    <col min="6" max="16384" width="9.109375" style="12"/>
  </cols>
  <sheetData>
    <row r="1" spans="1:7" ht="13.5" customHeight="1" x14ac:dyDescent="0.25">
      <c r="A1" s="10"/>
      <c r="B1" s="11" t="s">
        <v>71</v>
      </c>
      <c r="C1" s="131" t="str">
        <f>'ФИ-Почетна'!$C$18</f>
        <v>Алкалоид АД Скопје</v>
      </c>
      <c r="D1" s="131"/>
      <c r="E1" s="131"/>
    </row>
    <row r="2" spans="1:7" ht="12.75" customHeight="1" x14ac:dyDescent="0.25">
      <c r="A2" s="10"/>
      <c r="B2" s="11" t="s">
        <v>79</v>
      </c>
      <c r="C2" s="13" t="str">
        <f>'ФИ-Почетна'!$C$22</f>
        <v>01.01 - 30.09</v>
      </c>
      <c r="D2" s="14"/>
      <c r="E2" s="15"/>
    </row>
    <row r="3" spans="1:7" x14ac:dyDescent="0.25">
      <c r="A3" s="10"/>
      <c r="B3" s="16" t="s">
        <v>76</v>
      </c>
      <c r="C3" s="17">
        <f>'ФИ-Почетна'!$C$23</f>
        <v>2023</v>
      </c>
      <c r="D3" s="18"/>
      <c r="E3" s="18"/>
      <c r="G3" s="19"/>
    </row>
    <row r="4" spans="1:7" ht="15.75" customHeight="1" x14ac:dyDescent="0.25">
      <c r="A4" s="10"/>
      <c r="B4" s="16" t="s">
        <v>80</v>
      </c>
      <c r="C4" s="20" t="str">
        <f>'ФИ-Почетна'!$C$20</f>
        <v>не</v>
      </c>
      <c r="D4" s="18"/>
      <c r="E4" s="18"/>
      <c r="G4" s="19"/>
    </row>
    <row r="5" spans="1:7" ht="15.75" customHeight="1" x14ac:dyDescent="0.25">
      <c r="A5" s="10"/>
      <c r="B5" s="16"/>
      <c r="C5" s="20"/>
      <c r="D5" s="18"/>
      <c r="E5" s="18"/>
      <c r="G5" s="19"/>
    </row>
    <row r="6" spans="1:7" ht="21" customHeight="1" x14ac:dyDescent="0.25">
      <c r="A6" s="10"/>
      <c r="B6" s="135" t="s">
        <v>19</v>
      </c>
      <c r="C6" s="135"/>
      <c r="D6" s="135"/>
      <c r="E6" s="18"/>
      <c r="G6" s="19"/>
    </row>
    <row r="7" spans="1:7" ht="15.75" customHeight="1" x14ac:dyDescent="0.25">
      <c r="A7" s="10"/>
      <c r="B7" s="136" t="s">
        <v>135</v>
      </c>
      <c r="C7" s="136"/>
      <c r="D7" s="136"/>
      <c r="E7" s="18"/>
      <c r="G7" s="19"/>
    </row>
    <row r="8" spans="1:7" ht="13.8" thickBot="1" x14ac:dyDescent="0.3">
      <c r="A8" s="10"/>
      <c r="B8" s="10"/>
      <c r="C8" s="140" t="s">
        <v>24</v>
      </c>
      <c r="D8" s="140"/>
      <c r="E8" s="140"/>
      <c r="G8" s="19"/>
    </row>
    <row r="9" spans="1:7" ht="27" customHeight="1" thickTop="1" thickBot="1" x14ac:dyDescent="0.3">
      <c r="A9" s="141" t="s">
        <v>23</v>
      </c>
      <c r="B9" s="139" t="s">
        <v>22</v>
      </c>
      <c r="C9" s="21" t="s">
        <v>20</v>
      </c>
      <c r="D9" s="21" t="s">
        <v>35</v>
      </c>
      <c r="E9" s="21" t="s">
        <v>21</v>
      </c>
      <c r="G9" s="19"/>
    </row>
    <row r="10" spans="1:7" ht="54" thickTop="1" thickBot="1" x14ac:dyDescent="0.3">
      <c r="A10" s="141"/>
      <c r="B10" s="139"/>
      <c r="C10" s="21" t="s">
        <v>36</v>
      </c>
      <c r="D10" s="21" t="s">
        <v>36</v>
      </c>
      <c r="E10" s="21" t="s">
        <v>37</v>
      </c>
      <c r="G10" s="19"/>
    </row>
    <row r="11" spans="1:7" ht="14.4" thickTop="1" thickBot="1" x14ac:dyDescent="0.3">
      <c r="A11" s="22">
        <v>1</v>
      </c>
      <c r="B11" s="69" t="s">
        <v>0</v>
      </c>
      <c r="C11" s="1">
        <f>SUM(C12:C13)</f>
        <v>8161699</v>
      </c>
      <c r="D11" s="1">
        <f>SUM(D12:D13)</f>
        <v>9212341</v>
      </c>
      <c r="E11" s="1">
        <f>IF(C11&lt;=0,0,D11/C11*100)</f>
        <v>112.87283444292665</v>
      </c>
      <c r="G11" s="19"/>
    </row>
    <row r="12" spans="1:7" ht="14.4" thickTop="1" thickBot="1" x14ac:dyDescent="0.3">
      <c r="A12" s="22" t="s">
        <v>81</v>
      </c>
      <c r="B12" s="70" t="s">
        <v>12</v>
      </c>
      <c r="C12" s="3">
        <v>2364371</v>
      </c>
      <c r="D12" s="3">
        <v>2535945</v>
      </c>
      <c r="E12" s="1">
        <f t="shared" ref="E12:E38" si="0">IF(C12&lt;=0,0,D12/C12*100)</f>
        <v>107.25664457904449</v>
      </c>
      <c r="G12" s="19"/>
    </row>
    <row r="13" spans="1:7" ht="14.4" thickTop="1" thickBot="1" x14ac:dyDescent="0.3">
      <c r="A13" s="22" t="s">
        <v>82</v>
      </c>
      <c r="B13" s="71" t="s">
        <v>13</v>
      </c>
      <c r="C13" s="3">
        <v>5797328</v>
      </c>
      <c r="D13" s="3">
        <v>6676396</v>
      </c>
      <c r="E13" s="1">
        <f t="shared" si="0"/>
        <v>115.16333041704729</v>
      </c>
      <c r="G13" s="19"/>
    </row>
    <row r="14" spans="1:7" ht="14.4" thickTop="1" thickBot="1" x14ac:dyDescent="0.3">
      <c r="A14" s="22">
        <v>2</v>
      </c>
      <c r="B14" s="69" t="s">
        <v>83</v>
      </c>
      <c r="C14" s="3">
        <v>4929844</v>
      </c>
      <c r="D14" s="3">
        <v>5709369</v>
      </c>
      <c r="E14" s="1">
        <f t="shared" si="0"/>
        <v>115.81236647650515</v>
      </c>
      <c r="G14" s="19"/>
    </row>
    <row r="15" spans="1:7" ht="14.4" thickTop="1" thickBot="1" x14ac:dyDescent="0.3">
      <c r="A15" s="22">
        <v>3</v>
      </c>
      <c r="B15" s="72" t="s">
        <v>84</v>
      </c>
      <c r="C15" s="4">
        <f>C11-C14</f>
        <v>3231855</v>
      </c>
      <c r="D15" s="4">
        <f>D11-D14</f>
        <v>3502972</v>
      </c>
      <c r="E15" s="4">
        <f t="shared" si="0"/>
        <v>108.388897397934</v>
      </c>
      <c r="G15" s="19"/>
    </row>
    <row r="16" spans="1:7" ht="14.4" thickTop="1" thickBot="1" x14ac:dyDescent="0.3">
      <c r="A16" s="22">
        <v>4</v>
      </c>
      <c r="B16" s="69" t="s">
        <v>85</v>
      </c>
      <c r="C16" s="3">
        <v>450980</v>
      </c>
      <c r="D16" s="3">
        <v>581016</v>
      </c>
      <c r="E16" s="1">
        <f t="shared" si="0"/>
        <v>128.83409463834317</v>
      </c>
      <c r="G16" s="19"/>
    </row>
    <row r="17" spans="1:8" ht="14.4" thickTop="1" thickBot="1" x14ac:dyDescent="0.3">
      <c r="A17" s="22">
        <v>5</v>
      </c>
      <c r="B17" s="69" t="s">
        <v>86</v>
      </c>
      <c r="C17" s="3">
        <v>1761256</v>
      </c>
      <c r="D17" s="3">
        <v>1357533</v>
      </c>
      <c r="E17" s="1">
        <f t="shared" si="0"/>
        <v>77.077551474629473</v>
      </c>
      <c r="G17" s="19"/>
    </row>
    <row r="18" spans="1:8" ht="14.4" thickTop="1" thickBot="1" x14ac:dyDescent="0.3">
      <c r="A18" s="22">
        <v>6</v>
      </c>
      <c r="B18" s="73" t="s">
        <v>46</v>
      </c>
      <c r="C18" s="3"/>
      <c r="D18" s="3"/>
      <c r="E18" s="1">
        <f t="shared" si="0"/>
        <v>0</v>
      </c>
      <c r="G18" s="19"/>
    </row>
    <row r="19" spans="1:8" ht="14.4" thickTop="1" thickBot="1" x14ac:dyDescent="0.3">
      <c r="A19" s="22">
        <v>7</v>
      </c>
      <c r="B19" s="74" t="s">
        <v>1</v>
      </c>
      <c r="C19" s="3">
        <v>830009</v>
      </c>
      <c r="D19" s="3">
        <v>336309</v>
      </c>
      <c r="E19" s="1">
        <f t="shared" si="0"/>
        <v>40.5187172669212</v>
      </c>
      <c r="G19" s="19"/>
    </row>
    <row r="20" spans="1:8" ht="27.6" thickTop="1" thickBot="1" x14ac:dyDescent="0.3">
      <c r="A20" s="22">
        <v>8</v>
      </c>
      <c r="B20" s="73" t="s">
        <v>93</v>
      </c>
      <c r="C20" s="3">
        <v>553400</v>
      </c>
      <c r="D20" s="3">
        <v>468277</v>
      </c>
      <c r="E20" s="1">
        <f t="shared" si="0"/>
        <v>84.618178532706906</v>
      </c>
      <c r="G20" s="19"/>
    </row>
    <row r="21" spans="1:8" ht="16.5" customHeight="1" thickTop="1" thickBot="1" x14ac:dyDescent="0.3">
      <c r="A21" s="22">
        <v>9</v>
      </c>
      <c r="B21" s="75" t="s">
        <v>38</v>
      </c>
      <c r="C21" s="2">
        <f>C15-C16-C17-C18+C19-C20</f>
        <v>1296228</v>
      </c>
      <c r="D21" s="2">
        <f>D15-D16-D17-D18+D19-D20</f>
        <v>1432455</v>
      </c>
      <c r="E21" s="2">
        <f t="shared" si="0"/>
        <v>110.50949370018238</v>
      </c>
      <c r="G21" s="19"/>
    </row>
    <row r="22" spans="1:8" ht="14.25" customHeight="1" thickTop="1" thickBot="1" x14ac:dyDescent="0.3">
      <c r="A22" s="22">
        <v>10</v>
      </c>
      <c r="B22" s="73" t="s">
        <v>3</v>
      </c>
      <c r="C22" s="1">
        <f>C23+C24+C25</f>
        <v>0</v>
      </c>
      <c r="D22" s="1">
        <f>D23+D24+D25</f>
        <v>0</v>
      </c>
      <c r="E22" s="1">
        <f t="shared" si="0"/>
        <v>0</v>
      </c>
      <c r="G22" s="19"/>
    </row>
    <row r="23" spans="1:8" ht="14.4" thickTop="1" thickBot="1" x14ac:dyDescent="0.3">
      <c r="A23" s="22" t="s">
        <v>45</v>
      </c>
      <c r="B23" s="69" t="s">
        <v>47</v>
      </c>
      <c r="C23" s="3">
        <v>0</v>
      </c>
      <c r="D23" s="3">
        <v>0</v>
      </c>
      <c r="E23" s="1">
        <f t="shared" si="0"/>
        <v>0</v>
      </c>
      <c r="G23" s="19"/>
    </row>
    <row r="24" spans="1:8" ht="14.4" thickTop="1" thickBot="1" x14ac:dyDescent="0.3">
      <c r="A24" s="22" t="s">
        <v>87</v>
      </c>
      <c r="B24" s="69" t="s">
        <v>48</v>
      </c>
      <c r="C24" s="3"/>
      <c r="D24" s="3"/>
      <c r="E24" s="1">
        <f t="shared" si="0"/>
        <v>0</v>
      </c>
      <c r="G24" s="19"/>
    </row>
    <row r="25" spans="1:8" ht="14.4" thickTop="1" thickBot="1" x14ac:dyDescent="0.3">
      <c r="A25" s="22" t="s">
        <v>88</v>
      </c>
      <c r="B25" s="69" t="s">
        <v>56</v>
      </c>
      <c r="C25" s="3"/>
      <c r="D25" s="3"/>
      <c r="E25" s="1">
        <f t="shared" si="0"/>
        <v>0</v>
      </c>
      <c r="G25" s="19"/>
    </row>
    <row r="26" spans="1:8" ht="14.4" thickTop="1" thickBot="1" x14ac:dyDescent="0.3">
      <c r="A26" s="22">
        <v>11</v>
      </c>
      <c r="B26" s="73" t="s">
        <v>4</v>
      </c>
      <c r="C26" s="1">
        <f>C27+C28+C29</f>
        <v>10518</v>
      </c>
      <c r="D26" s="1">
        <f>D27+D28+D29</f>
        <v>22131</v>
      </c>
      <c r="E26" s="1">
        <f t="shared" si="0"/>
        <v>210.41072447233313</v>
      </c>
      <c r="F26" s="19"/>
      <c r="G26" s="19"/>
      <c r="H26" s="19"/>
    </row>
    <row r="27" spans="1:8" ht="14.4" thickTop="1" thickBot="1" x14ac:dyDescent="0.3">
      <c r="A27" s="22" t="s">
        <v>89</v>
      </c>
      <c r="B27" s="69" t="s">
        <v>49</v>
      </c>
      <c r="C27" s="3">
        <v>10518</v>
      </c>
      <c r="D27" s="3">
        <v>22131</v>
      </c>
      <c r="E27" s="1">
        <f t="shared" si="0"/>
        <v>210.41072447233313</v>
      </c>
      <c r="F27" s="19"/>
      <c r="G27" s="19"/>
      <c r="H27" s="19"/>
    </row>
    <row r="28" spans="1:8" ht="14.4" thickTop="1" thickBot="1" x14ac:dyDescent="0.3">
      <c r="A28" s="22" t="s">
        <v>90</v>
      </c>
      <c r="B28" s="69" t="s">
        <v>50</v>
      </c>
      <c r="C28" s="3"/>
      <c r="D28" s="3"/>
      <c r="E28" s="1">
        <f t="shared" si="0"/>
        <v>0</v>
      </c>
      <c r="F28" s="19"/>
      <c r="G28" s="19"/>
      <c r="H28" s="19"/>
    </row>
    <row r="29" spans="1:8" ht="14.4" thickTop="1" thickBot="1" x14ac:dyDescent="0.3">
      <c r="A29" s="22" t="s">
        <v>91</v>
      </c>
      <c r="B29" s="69" t="s">
        <v>57</v>
      </c>
      <c r="C29" s="3"/>
      <c r="D29" s="3"/>
      <c r="E29" s="1">
        <f t="shared" si="0"/>
        <v>0</v>
      </c>
      <c r="F29" s="19"/>
      <c r="G29" s="19"/>
      <c r="H29" s="19"/>
    </row>
    <row r="30" spans="1:8" ht="14.4" thickTop="1" thickBot="1" x14ac:dyDescent="0.3">
      <c r="A30" s="22">
        <v>12</v>
      </c>
      <c r="B30" s="75" t="s">
        <v>59</v>
      </c>
      <c r="C30" s="4">
        <f>C21+C22-C26</f>
        <v>1285710</v>
      </c>
      <c r="D30" s="4">
        <f>D21+D22-D26</f>
        <v>1410324</v>
      </c>
      <c r="E30" s="2">
        <f t="shared" si="0"/>
        <v>109.69223230744103</v>
      </c>
      <c r="F30" s="19"/>
      <c r="G30" s="19"/>
      <c r="H30" s="19"/>
    </row>
    <row r="31" spans="1:8" ht="14.4" thickTop="1" thickBot="1" x14ac:dyDescent="0.3">
      <c r="A31" s="22">
        <v>13</v>
      </c>
      <c r="B31" s="69" t="s">
        <v>58</v>
      </c>
      <c r="C31" s="3">
        <v>0</v>
      </c>
      <c r="D31" s="3">
        <v>0</v>
      </c>
      <c r="E31" s="1">
        <f t="shared" si="0"/>
        <v>0</v>
      </c>
      <c r="F31" s="19"/>
      <c r="G31" s="19"/>
      <c r="H31" s="19"/>
    </row>
    <row r="32" spans="1:8" ht="14.4" thickTop="1" thickBot="1" x14ac:dyDescent="0.3">
      <c r="A32" s="22">
        <v>14</v>
      </c>
      <c r="B32" s="75" t="s">
        <v>15</v>
      </c>
      <c r="C32" s="2">
        <f>C30+C31</f>
        <v>1285710</v>
      </c>
      <c r="D32" s="2">
        <f>D30+D31</f>
        <v>1410324</v>
      </c>
      <c r="E32" s="2">
        <f t="shared" si="0"/>
        <v>109.69223230744103</v>
      </c>
      <c r="F32" s="19"/>
      <c r="G32" s="19"/>
      <c r="H32" s="19"/>
    </row>
    <row r="33" spans="1:8" ht="17.25" customHeight="1" thickTop="1" thickBot="1" x14ac:dyDescent="0.3">
      <c r="A33" s="22">
        <v>15</v>
      </c>
      <c r="B33" s="73" t="s">
        <v>5</v>
      </c>
      <c r="C33" s="3">
        <v>125570</v>
      </c>
      <c r="D33" s="3">
        <v>110629</v>
      </c>
      <c r="E33" s="1">
        <f t="shared" si="0"/>
        <v>88.101457354463648</v>
      </c>
      <c r="F33" s="19"/>
      <c r="G33" s="19"/>
      <c r="H33" s="19"/>
    </row>
    <row r="34" spans="1:8" ht="17.25" customHeight="1" thickTop="1" thickBot="1" x14ac:dyDescent="0.3">
      <c r="A34" s="22">
        <v>16</v>
      </c>
      <c r="B34" s="75" t="s">
        <v>18</v>
      </c>
      <c r="C34" s="2">
        <f>C32-C33</f>
        <v>1160140</v>
      </c>
      <c r="D34" s="2">
        <f>D32-D33</f>
        <v>1299695</v>
      </c>
      <c r="E34" s="2">
        <f t="shared" si="0"/>
        <v>112.02915165411072</v>
      </c>
      <c r="F34" s="19"/>
      <c r="G34" s="19"/>
      <c r="H34" s="19"/>
    </row>
    <row r="35" spans="1:8" ht="17.25" customHeight="1" thickTop="1" thickBot="1" x14ac:dyDescent="0.3">
      <c r="A35" s="22">
        <v>17</v>
      </c>
      <c r="B35" s="73" t="s">
        <v>6</v>
      </c>
      <c r="C35" s="3"/>
      <c r="D35" s="3"/>
      <c r="E35" s="1">
        <f t="shared" si="0"/>
        <v>0</v>
      </c>
      <c r="F35" s="19"/>
      <c r="G35" s="19"/>
      <c r="H35" s="19"/>
    </row>
    <row r="36" spans="1:8" ht="16.5" customHeight="1" thickTop="1" thickBot="1" x14ac:dyDescent="0.3">
      <c r="A36" s="22">
        <v>18</v>
      </c>
      <c r="B36" s="75" t="s">
        <v>60</v>
      </c>
      <c r="C36" s="4">
        <f>C34-C35</f>
        <v>1160140</v>
      </c>
      <c r="D36" s="4">
        <f>D34-D35</f>
        <v>1299695</v>
      </c>
      <c r="E36" s="2">
        <f t="shared" si="0"/>
        <v>112.02915165411072</v>
      </c>
      <c r="F36" s="19"/>
      <c r="G36" s="19"/>
      <c r="H36" s="19"/>
    </row>
    <row r="37" spans="1:8" ht="18" customHeight="1" thickTop="1" thickBot="1" x14ac:dyDescent="0.3">
      <c r="A37" s="22">
        <v>19</v>
      </c>
      <c r="B37" s="69" t="s">
        <v>61</v>
      </c>
      <c r="C37" s="3"/>
      <c r="D37" s="3"/>
      <c r="E37" s="1">
        <f t="shared" si="0"/>
        <v>0</v>
      </c>
      <c r="F37" s="19"/>
      <c r="G37" s="19"/>
      <c r="H37" s="19"/>
    </row>
    <row r="38" spans="1:8" ht="18" customHeight="1" thickTop="1" thickBot="1" x14ac:dyDescent="0.3">
      <c r="A38" s="22">
        <v>20</v>
      </c>
      <c r="B38" s="75" t="s">
        <v>62</v>
      </c>
      <c r="C38" s="2">
        <f>C36+C37</f>
        <v>1160140</v>
      </c>
      <c r="D38" s="2">
        <f>D36+D37</f>
        <v>1299695</v>
      </c>
      <c r="E38" s="2">
        <f t="shared" si="0"/>
        <v>112.02915165411072</v>
      </c>
      <c r="F38" s="19"/>
      <c r="G38" s="19"/>
      <c r="H38" s="19"/>
    </row>
    <row r="39" spans="1:8" ht="14.4" thickTop="1" thickBot="1" x14ac:dyDescent="0.3">
      <c r="A39" s="34"/>
      <c r="B39" s="35"/>
      <c r="C39" s="35"/>
      <c r="D39" s="35"/>
      <c r="E39" s="35"/>
      <c r="F39" s="19"/>
      <c r="G39" s="19"/>
      <c r="H39" s="19"/>
    </row>
    <row r="40" spans="1:8" ht="30.75" customHeight="1" thickTop="1" thickBot="1" x14ac:dyDescent="0.3">
      <c r="A40" s="132" t="s">
        <v>92</v>
      </c>
      <c r="B40" s="133"/>
      <c r="C40" s="133"/>
      <c r="D40" s="133"/>
      <c r="E40" s="134"/>
      <c r="F40" s="19"/>
      <c r="G40" s="19"/>
      <c r="H40" s="19"/>
    </row>
    <row r="41" spans="1:8" ht="27" customHeight="1" thickTop="1" thickBot="1" x14ac:dyDescent="0.3">
      <c r="A41" s="137" t="s">
        <v>23</v>
      </c>
      <c r="B41" s="139" t="s">
        <v>22</v>
      </c>
      <c r="C41" s="21" t="s">
        <v>20</v>
      </c>
      <c r="D41" s="21" t="s">
        <v>35</v>
      </c>
      <c r="E41" s="21" t="s">
        <v>21</v>
      </c>
    </row>
    <row r="42" spans="1:8" ht="54" thickTop="1" thickBot="1" x14ac:dyDescent="0.3">
      <c r="A42" s="138"/>
      <c r="B42" s="139"/>
      <c r="C42" s="21" t="s">
        <v>36</v>
      </c>
      <c r="D42" s="21" t="s">
        <v>36</v>
      </c>
      <c r="E42" s="21" t="s">
        <v>37</v>
      </c>
    </row>
    <row r="43" spans="1:8" ht="14.25" customHeight="1" thickTop="1" thickBot="1" x14ac:dyDescent="0.3">
      <c r="A43" s="22">
        <v>1</v>
      </c>
      <c r="B43" s="69" t="s">
        <v>0</v>
      </c>
      <c r="C43" s="3">
        <v>8161699</v>
      </c>
      <c r="D43" s="3">
        <v>9212341</v>
      </c>
      <c r="E43" s="1">
        <f t="shared" ref="E43:E57" si="1">IF(C43&lt;=0,0,D43/C43*100)</f>
        <v>112.87283444292665</v>
      </c>
    </row>
    <row r="44" spans="1:8" ht="14.4" thickTop="1" thickBot="1" x14ac:dyDescent="0.3">
      <c r="A44" s="22">
        <v>2</v>
      </c>
      <c r="B44" s="73" t="s">
        <v>1</v>
      </c>
      <c r="C44" s="3">
        <v>830009</v>
      </c>
      <c r="D44" s="3">
        <v>336309</v>
      </c>
      <c r="E44" s="1">
        <f t="shared" si="1"/>
        <v>40.5187172669212</v>
      </c>
    </row>
    <row r="45" spans="1:8" ht="17.25" customHeight="1" thickTop="1" thickBot="1" x14ac:dyDescent="0.3">
      <c r="A45" s="22">
        <v>3</v>
      </c>
      <c r="B45" s="73" t="s">
        <v>11</v>
      </c>
      <c r="C45" s="3">
        <v>69959</v>
      </c>
      <c r="D45" s="3">
        <v>-42715</v>
      </c>
      <c r="E45" s="1">
        <f t="shared" si="1"/>
        <v>-61.057190640232136</v>
      </c>
    </row>
    <row r="46" spans="1:8" ht="14.4" thickTop="1" thickBot="1" x14ac:dyDescent="0.3">
      <c r="A46" s="22">
        <v>4</v>
      </c>
      <c r="B46" s="76" t="s">
        <v>44</v>
      </c>
      <c r="C46" s="3">
        <v>665078</v>
      </c>
      <c r="D46" s="3">
        <v>812648</v>
      </c>
      <c r="E46" s="1">
        <f t="shared" si="1"/>
        <v>122.18837489738046</v>
      </c>
    </row>
    <row r="47" spans="1:8" ht="14.4" thickTop="1" thickBot="1" x14ac:dyDescent="0.3">
      <c r="A47" s="22">
        <v>5</v>
      </c>
      <c r="B47" s="76" t="s">
        <v>51</v>
      </c>
      <c r="C47" s="3">
        <v>2522424</v>
      </c>
      <c r="D47" s="3">
        <v>2936962</v>
      </c>
      <c r="E47" s="1">
        <f t="shared" si="1"/>
        <v>116.43411258376864</v>
      </c>
    </row>
    <row r="48" spans="1:8" ht="27.6" thickTop="1" thickBot="1" x14ac:dyDescent="0.3">
      <c r="A48" s="22">
        <v>6</v>
      </c>
      <c r="B48" s="76" t="s">
        <v>52</v>
      </c>
      <c r="C48" s="3">
        <v>90409</v>
      </c>
      <c r="D48" s="3">
        <v>79843</v>
      </c>
      <c r="E48" s="1">
        <f t="shared" si="1"/>
        <v>88.313110420422746</v>
      </c>
    </row>
    <row r="49" spans="1:5" ht="14.4" thickTop="1" thickBot="1" x14ac:dyDescent="0.3">
      <c r="A49" s="22">
        <v>7</v>
      </c>
      <c r="B49" s="76" t="s">
        <v>53</v>
      </c>
      <c r="C49" s="3">
        <v>623077</v>
      </c>
      <c r="D49" s="3">
        <v>594839</v>
      </c>
      <c r="E49" s="1">
        <f t="shared" si="1"/>
        <v>95.467975868151129</v>
      </c>
    </row>
    <row r="50" spans="1:5" ht="14.4" thickTop="1" thickBot="1" x14ac:dyDescent="0.3">
      <c r="A50" s="22">
        <v>8</v>
      </c>
      <c r="B50" s="76" t="s">
        <v>54</v>
      </c>
      <c r="C50" s="3">
        <v>1251731</v>
      </c>
      <c r="D50" s="3">
        <v>1011522</v>
      </c>
      <c r="E50" s="1">
        <f t="shared" si="1"/>
        <v>80.809854513469745</v>
      </c>
    </row>
    <row r="51" spans="1:5" ht="14.4" thickTop="1" thickBot="1" x14ac:dyDescent="0.3">
      <c r="A51" s="22">
        <v>9</v>
      </c>
      <c r="B51" s="77" t="s">
        <v>2</v>
      </c>
      <c r="C51" s="3">
        <v>1557146</v>
      </c>
      <c r="D51" s="3">
        <v>1642322</v>
      </c>
      <c r="E51" s="1">
        <f t="shared" si="1"/>
        <v>105.47000730824212</v>
      </c>
    </row>
    <row r="52" spans="1:5" ht="14.4" thickTop="1" thickBot="1" x14ac:dyDescent="0.3">
      <c r="A52" s="22">
        <v>10</v>
      </c>
      <c r="B52" s="78" t="s">
        <v>55</v>
      </c>
      <c r="C52" s="3">
        <v>621282</v>
      </c>
      <c r="D52" s="3">
        <v>664336</v>
      </c>
      <c r="E52" s="1">
        <f>IF(C52&lt;=0,0,D52/C52*100)</f>
        <v>106.92986437720712</v>
      </c>
    </row>
    <row r="53" spans="1:5" ht="15.75" customHeight="1" thickTop="1" thickBot="1" x14ac:dyDescent="0.3">
      <c r="A53" s="22">
        <v>11</v>
      </c>
      <c r="B53" s="77" t="s">
        <v>94</v>
      </c>
      <c r="C53" s="3">
        <v>0</v>
      </c>
      <c r="D53" s="3">
        <v>0</v>
      </c>
      <c r="E53" s="1">
        <f t="shared" ref="E53:E55" si="2">IF(C53&lt;=0,0,D53/C53*100)</f>
        <v>0</v>
      </c>
    </row>
    <row r="54" spans="1:5" ht="14.4" thickTop="1" thickBot="1" x14ac:dyDescent="0.3">
      <c r="A54" s="22">
        <v>12</v>
      </c>
      <c r="B54" s="78" t="s">
        <v>95</v>
      </c>
      <c r="C54" s="3">
        <v>0</v>
      </c>
      <c r="D54" s="3">
        <v>0</v>
      </c>
      <c r="E54" s="1">
        <f t="shared" si="2"/>
        <v>0</v>
      </c>
    </row>
    <row r="55" spans="1:5" ht="14.4" thickTop="1" thickBot="1" x14ac:dyDescent="0.3">
      <c r="A55" s="22">
        <v>13</v>
      </c>
      <c r="B55" s="77" t="s">
        <v>46</v>
      </c>
      <c r="C55" s="3">
        <v>0</v>
      </c>
      <c r="D55" s="3">
        <v>0</v>
      </c>
      <c r="E55" s="1">
        <f t="shared" si="2"/>
        <v>0</v>
      </c>
    </row>
    <row r="56" spans="1:5" ht="14.4" thickTop="1" thickBot="1" x14ac:dyDescent="0.3">
      <c r="A56" s="22">
        <v>14</v>
      </c>
      <c r="B56" s="78" t="s">
        <v>96</v>
      </c>
      <c r="C56" s="3">
        <v>434292</v>
      </c>
      <c r="D56" s="3">
        <v>331008</v>
      </c>
      <c r="E56" s="1">
        <f t="shared" si="1"/>
        <v>76.217844215412669</v>
      </c>
    </row>
    <row r="57" spans="1:5" ht="18.75" customHeight="1" thickTop="1" thickBot="1" x14ac:dyDescent="0.3">
      <c r="A57" s="22">
        <v>15</v>
      </c>
      <c r="B57" s="75" t="s">
        <v>38</v>
      </c>
      <c r="C57" s="2">
        <f>C43+C44+C45-C46-C47-C48-C49-C50-C51-C52-C53-C54-C55-C56</f>
        <v>1296228</v>
      </c>
      <c r="D57" s="2">
        <f>D43+D44+D45-D46-D47-D48-D49-D50-D51-D52-D53-D54-D55-D56</f>
        <v>1432455</v>
      </c>
      <c r="E57" s="2">
        <f t="shared" si="1"/>
        <v>110.50949370018238</v>
      </c>
    </row>
    <row r="58" spans="1:5" ht="13.8" thickTop="1" x14ac:dyDescent="0.25">
      <c r="A58" s="18"/>
      <c r="B58" s="37"/>
      <c r="C58" s="18"/>
      <c r="D58" s="10"/>
      <c r="E58" s="10"/>
    </row>
    <row r="59" spans="1:5" x14ac:dyDescent="0.25">
      <c r="A59" s="18"/>
      <c r="B59" s="37"/>
      <c r="C59" s="18"/>
      <c r="D59" s="10"/>
      <c r="E59" s="10"/>
    </row>
    <row r="60" spans="1:5" x14ac:dyDescent="0.25">
      <c r="A60" s="18"/>
      <c r="B60" s="38"/>
      <c r="C60" s="18"/>
      <c r="D60" s="10"/>
      <c r="E60" s="10"/>
    </row>
    <row r="61" spans="1:5" x14ac:dyDescent="0.25">
      <c r="A61" s="39"/>
      <c r="B61" s="40"/>
      <c r="C61" s="39"/>
    </row>
    <row r="62" spans="1:5" x14ac:dyDescent="0.25">
      <c r="A62" s="39"/>
      <c r="B62" s="41"/>
      <c r="C62" s="39"/>
    </row>
    <row r="63" spans="1:5" x14ac:dyDescent="0.25">
      <c r="A63" s="39"/>
      <c r="B63" s="41"/>
      <c r="C63" s="39"/>
    </row>
    <row r="64" spans="1:5" x14ac:dyDescent="0.25">
      <c r="A64" s="39"/>
      <c r="B64" s="40"/>
      <c r="C64" s="39"/>
    </row>
    <row r="65" spans="1:3" x14ac:dyDescent="0.25">
      <c r="A65" s="39"/>
      <c r="B65" s="39"/>
      <c r="C65" s="39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76" orientation="portrait" horizontalDpi="1200" verticalDpi="1200" r:id="rId1"/>
  <headerFooter alignWithMargins="0"/>
  <rowBreaks count="1" manualBreakCount="1">
    <brk id="5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F69"/>
  <sheetViews>
    <sheetView tabSelected="1" zoomScale="90" zoomScaleNormal="90" workbookViewId="0">
      <selection activeCell="D11" sqref="D11"/>
    </sheetView>
  </sheetViews>
  <sheetFormatPr defaultColWidth="9.109375" defaultRowHeight="13.2" x14ac:dyDescent="0.25"/>
  <cols>
    <col min="1" max="1" width="5.109375" style="7" customWidth="1"/>
    <col min="2" max="2" width="55.109375" style="7" customWidth="1"/>
    <col min="3" max="4" width="17.44140625" style="7" customWidth="1"/>
    <col min="5" max="16384" width="9.109375" style="7"/>
  </cols>
  <sheetData>
    <row r="1" spans="1:6" x14ac:dyDescent="0.25">
      <c r="A1" s="44"/>
      <c r="B1" s="44"/>
      <c r="C1" s="45"/>
      <c r="D1" s="45"/>
      <c r="E1" s="45"/>
    </row>
    <row r="2" spans="1:6" x14ac:dyDescent="0.25">
      <c r="A2" s="44"/>
      <c r="B2" s="42" t="s">
        <v>28</v>
      </c>
      <c r="C2" s="144" t="s">
        <v>138</v>
      </c>
      <c r="D2" s="145"/>
      <c r="E2" s="145"/>
    </row>
    <row r="3" spans="1:6" x14ac:dyDescent="0.25">
      <c r="A3" s="44"/>
      <c r="B3" s="42" t="s">
        <v>30</v>
      </c>
      <c r="C3" s="47" t="str">
        <f>'ФИ-Почетна'!$C$22</f>
        <v>01.01 - 30.09</v>
      </c>
      <c r="D3" s="48" t="s">
        <v>137</v>
      </c>
      <c r="E3" s="46">
        <f>'ФИ-Почетна'!$C$23</f>
        <v>2023</v>
      </c>
    </row>
    <row r="4" spans="1:6" x14ac:dyDescent="0.25">
      <c r="A4" s="44"/>
      <c r="B4" s="8" t="s">
        <v>43</v>
      </c>
      <c r="C4" s="43" t="s">
        <v>139</v>
      </c>
      <c r="D4" s="45"/>
      <c r="E4" s="45"/>
    </row>
    <row r="5" spans="1:6" x14ac:dyDescent="0.25">
      <c r="A5" s="44"/>
      <c r="B5" s="44"/>
      <c r="C5" s="45"/>
      <c r="D5" s="45"/>
      <c r="E5" s="45"/>
    </row>
    <row r="6" spans="1:6" ht="24" customHeight="1" x14ac:dyDescent="0.25">
      <c r="A6" s="44"/>
      <c r="B6" s="135" t="s">
        <v>27</v>
      </c>
      <c r="C6" s="135"/>
      <c r="D6" s="135"/>
      <c r="E6" s="49"/>
    </row>
    <row r="7" spans="1:6" ht="12.75" customHeight="1" x14ac:dyDescent="0.25">
      <c r="A7" s="44"/>
      <c r="B7" s="49"/>
      <c r="C7" s="49"/>
      <c r="D7" s="49"/>
      <c r="E7" s="49"/>
    </row>
    <row r="8" spans="1:6" s="52" customFormat="1" ht="15" customHeight="1" thickBot="1" x14ac:dyDescent="0.3">
      <c r="A8" s="50"/>
      <c r="B8" s="51"/>
      <c r="C8" s="149" t="s">
        <v>34</v>
      </c>
      <c r="D8" s="149"/>
      <c r="E8" s="149"/>
    </row>
    <row r="9" spans="1:6" s="54" customFormat="1" ht="25.5" customHeight="1" thickTop="1" thickBot="1" x14ac:dyDescent="0.3">
      <c r="A9" s="143"/>
      <c r="B9" s="143" t="s">
        <v>33</v>
      </c>
      <c r="C9" s="53" t="s">
        <v>25</v>
      </c>
      <c r="D9" s="53" t="s">
        <v>140</v>
      </c>
      <c r="E9" s="53" t="s">
        <v>29</v>
      </c>
    </row>
    <row r="10" spans="1:6" ht="42" thickTop="1" thickBot="1" x14ac:dyDescent="0.3">
      <c r="A10" s="143"/>
      <c r="B10" s="143"/>
      <c r="C10" s="55" t="s">
        <v>32</v>
      </c>
      <c r="D10" s="55" t="s">
        <v>32</v>
      </c>
      <c r="E10" s="55" t="s">
        <v>141</v>
      </c>
    </row>
    <row r="11" spans="1:6" ht="13.5" customHeight="1" thickTop="1" thickBot="1" x14ac:dyDescent="0.3">
      <c r="A11" s="22">
        <v>1</v>
      </c>
      <c r="B11" s="23" t="s">
        <v>14</v>
      </c>
      <c r="C11" s="24">
        <f>'Биланс на успех - функција'!C11</f>
        <v>8161699</v>
      </c>
      <c r="D11" s="24">
        <f>'Биланс на успех - функција'!D11</f>
        <v>9212341</v>
      </c>
      <c r="E11" s="24">
        <f>'Биланс на успех - функција'!E11</f>
        <v>112.87283444292665</v>
      </c>
      <c r="F11" s="9"/>
    </row>
    <row r="12" spans="1:6" ht="15.75" customHeight="1" thickTop="1" thickBot="1" x14ac:dyDescent="0.3">
      <c r="A12" s="22" t="s">
        <v>97</v>
      </c>
      <c r="B12" s="25" t="s">
        <v>39</v>
      </c>
      <c r="C12" s="26">
        <f>'Биланс на успех - функција'!C12</f>
        <v>2364371</v>
      </c>
      <c r="D12" s="26">
        <f>'Биланс на успех - функција'!D12</f>
        <v>2535945</v>
      </c>
      <c r="E12" s="24">
        <f>'Биланс на успех - функција'!E12</f>
        <v>107.25664457904449</v>
      </c>
      <c r="F12" s="9"/>
    </row>
    <row r="13" spans="1:6" ht="15.75" customHeight="1" thickTop="1" thickBot="1" x14ac:dyDescent="0.3">
      <c r="A13" s="22" t="s">
        <v>98</v>
      </c>
      <c r="B13" s="27" t="s">
        <v>40</v>
      </c>
      <c r="C13" s="26">
        <f>'Биланс на успех - функција'!C13</f>
        <v>5797328</v>
      </c>
      <c r="D13" s="26">
        <f>'Биланс на успех - функција'!D13</f>
        <v>6676396</v>
      </c>
      <c r="E13" s="24">
        <f>'Биланс на успех - функција'!E13</f>
        <v>115.16333041704729</v>
      </c>
      <c r="F13" s="9"/>
    </row>
    <row r="14" spans="1:6" ht="15.75" customHeight="1" thickTop="1" thickBot="1" x14ac:dyDescent="0.3">
      <c r="A14" s="22">
        <v>2</v>
      </c>
      <c r="B14" s="23" t="s">
        <v>99</v>
      </c>
      <c r="C14" s="26">
        <f>'Биланс на успех - функција'!C14</f>
        <v>4929844</v>
      </c>
      <c r="D14" s="26">
        <f>'Биланс на успех - функција'!D14</f>
        <v>5709369</v>
      </c>
      <c r="E14" s="24">
        <f>'Биланс на успех - функција'!E14</f>
        <v>115.81236647650515</v>
      </c>
      <c r="F14" s="9"/>
    </row>
    <row r="15" spans="1:6" ht="15.75" customHeight="1" thickTop="1" thickBot="1" x14ac:dyDescent="0.3">
      <c r="A15" s="22">
        <v>3</v>
      </c>
      <c r="B15" s="28" t="s">
        <v>100</v>
      </c>
      <c r="C15" s="29">
        <f>'Биланс на успех - функција'!C15</f>
        <v>3231855</v>
      </c>
      <c r="D15" s="29">
        <f>'Биланс на успех - функција'!D15</f>
        <v>3502972</v>
      </c>
      <c r="E15" s="29">
        <f>'Биланс на успех - функција'!E15</f>
        <v>108.388897397934</v>
      </c>
      <c r="F15" s="9"/>
    </row>
    <row r="16" spans="1:6" ht="15.75" customHeight="1" thickTop="1" thickBot="1" x14ac:dyDescent="0.3">
      <c r="A16" s="22">
        <v>4</v>
      </c>
      <c r="B16" s="23" t="s">
        <v>113</v>
      </c>
      <c r="C16" s="26">
        <f>'Биланс на успех - функција'!C16</f>
        <v>450980</v>
      </c>
      <c r="D16" s="26">
        <f>'Биланс на успех - функција'!D16</f>
        <v>581016</v>
      </c>
      <c r="E16" s="24">
        <f>'Биланс на успех - функција'!E16</f>
        <v>128.83409463834317</v>
      </c>
      <c r="F16" s="9"/>
    </row>
    <row r="17" spans="1:6" ht="15.75" customHeight="1" thickTop="1" thickBot="1" x14ac:dyDescent="0.3">
      <c r="A17" s="22">
        <v>5</v>
      </c>
      <c r="B17" s="23" t="s">
        <v>104</v>
      </c>
      <c r="C17" s="26">
        <f>'Биланс на успех - функција'!C17</f>
        <v>1761256</v>
      </c>
      <c r="D17" s="26">
        <f>'Биланс на успех - функција'!D17</f>
        <v>1357533</v>
      </c>
      <c r="E17" s="24">
        <f>'Биланс на успех - функција'!E17</f>
        <v>77.077551474629473</v>
      </c>
      <c r="F17" s="9"/>
    </row>
    <row r="18" spans="1:6" ht="15.75" customHeight="1" thickTop="1" thickBot="1" x14ac:dyDescent="0.3">
      <c r="A18" s="22">
        <v>6</v>
      </c>
      <c r="B18" s="30" t="s">
        <v>106</v>
      </c>
      <c r="C18" s="26">
        <f>'Биланс на успех - функција'!C18</f>
        <v>0</v>
      </c>
      <c r="D18" s="26">
        <f>'Биланс на успех - функција'!D18</f>
        <v>0</v>
      </c>
      <c r="E18" s="24">
        <f>'Биланс на успех - функција'!E18</f>
        <v>0</v>
      </c>
      <c r="F18" s="9"/>
    </row>
    <row r="19" spans="1:6" ht="15.75" customHeight="1" thickTop="1" thickBot="1" x14ac:dyDescent="0.3">
      <c r="A19" s="22">
        <v>7</v>
      </c>
      <c r="B19" s="31" t="s">
        <v>7</v>
      </c>
      <c r="C19" s="26">
        <f>'Биланс на успех - функција'!C19</f>
        <v>830009</v>
      </c>
      <c r="D19" s="26">
        <f>'Биланс на успех - функција'!D19</f>
        <v>336309</v>
      </c>
      <c r="E19" s="24">
        <f>'Биланс на успех - функција'!E19</f>
        <v>40.5187172669212</v>
      </c>
      <c r="F19" s="9"/>
    </row>
    <row r="20" spans="1:6" ht="15.75" customHeight="1" thickTop="1" thickBot="1" x14ac:dyDescent="0.3">
      <c r="A20" s="22">
        <v>8</v>
      </c>
      <c r="B20" s="30" t="s">
        <v>105</v>
      </c>
      <c r="C20" s="26">
        <f>'Биланс на успех - функција'!C20</f>
        <v>553400</v>
      </c>
      <c r="D20" s="26">
        <f>'Биланс на успех - функција'!D20</f>
        <v>468277</v>
      </c>
      <c r="E20" s="24">
        <f>'Биланс на успех - функција'!E20</f>
        <v>84.618178532706906</v>
      </c>
      <c r="F20" s="9"/>
    </row>
    <row r="21" spans="1:6" ht="15.75" customHeight="1" thickTop="1" thickBot="1" x14ac:dyDescent="0.3">
      <c r="A21" s="22">
        <v>9</v>
      </c>
      <c r="B21" s="32" t="s">
        <v>9</v>
      </c>
      <c r="C21" s="33">
        <f>'Биланс на успех - функција'!C21</f>
        <v>1296228</v>
      </c>
      <c r="D21" s="33">
        <f>'Биланс на успех - функција'!D21</f>
        <v>1432455</v>
      </c>
      <c r="E21" s="33">
        <f>'Биланс на успех - функција'!E21</f>
        <v>110.50949370018238</v>
      </c>
      <c r="F21" s="9"/>
    </row>
    <row r="22" spans="1:6" ht="15.75" customHeight="1" thickTop="1" thickBot="1" x14ac:dyDescent="0.3">
      <c r="A22" s="22">
        <v>10</v>
      </c>
      <c r="B22" s="30" t="s">
        <v>107</v>
      </c>
      <c r="C22" s="24">
        <f>'Биланс на успех - функција'!C22</f>
        <v>0</v>
      </c>
      <c r="D22" s="24">
        <f>'Биланс на успех - функција'!D22</f>
        <v>0</v>
      </c>
      <c r="E22" s="24">
        <f>'Биланс на успех - функција'!E22</f>
        <v>0</v>
      </c>
      <c r="F22" s="9"/>
    </row>
    <row r="23" spans="1:6" ht="27.6" thickTop="1" thickBot="1" x14ac:dyDescent="0.3">
      <c r="A23" s="22" t="s">
        <v>45</v>
      </c>
      <c r="B23" s="23" t="s">
        <v>110</v>
      </c>
      <c r="C23" s="26">
        <f>'Биланс на успех - функција'!C23</f>
        <v>0</v>
      </c>
      <c r="D23" s="26">
        <f>'Биланс на успех - функција'!D23</f>
        <v>0</v>
      </c>
      <c r="E23" s="24">
        <f>'Биланс на успех - функција'!E23</f>
        <v>0</v>
      </c>
      <c r="F23" s="9"/>
    </row>
    <row r="24" spans="1:6" ht="15.75" customHeight="1" thickTop="1" thickBot="1" x14ac:dyDescent="0.3">
      <c r="A24" s="22" t="s">
        <v>122</v>
      </c>
      <c r="B24" s="23" t="s">
        <v>108</v>
      </c>
      <c r="C24" s="26">
        <f>'Биланс на успех - функција'!C24</f>
        <v>0</v>
      </c>
      <c r="D24" s="26">
        <f>'Биланс на успех - функција'!D24</f>
        <v>0</v>
      </c>
      <c r="E24" s="24">
        <f>'Биланс на успех - функција'!E24</f>
        <v>0</v>
      </c>
      <c r="F24" s="9"/>
    </row>
    <row r="25" spans="1:6" ht="15.75" customHeight="1" thickTop="1" thickBot="1" x14ac:dyDescent="0.3">
      <c r="A25" s="22" t="s">
        <v>123</v>
      </c>
      <c r="B25" s="23" t="s">
        <v>109</v>
      </c>
      <c r="C25" s="26">
        <f>'Биланс на успех - функција'!C25</f>
        <v>0</v>
      </c>
      <c r="D25" s="26">
        <f>'Биланс на успех - функција'!D25</f>
        <v>0</v>
      </c>
      <c r="E25" s="24">
        <f>'Биланс на успех - функција'!E25</f>
        <v>0</v>
      </c>
      <c r="F25" s="9"/>
    </row>
    <row r="26" spans="1:6" ht="15" customHeight="1" thickTop="1" thickBot="1" x14ac:dyDescent="0.3">
      <c r="A26" s="22">
        <v>11</v>
      </c>
      <c r="B26" s="30" t="s">
        <v>111</v>
      </c>
      <c r="C26" s="24">
        <f>'Биланс на успех - функција'!C26</f>
        <v>10518</v>
      </c>
      <c r="D26" s="24">
        <f>'Биланс на успех - функција'!D26</f>
        <v>22131</v>
      </c>
      <c r="E26" s="24">
        <f>'Биланс на успех - функција'!E26</f>
        <v>210.41072447233313</v>
      </c>
      <c r="F26" s="9"/>
    </row>
    <row r="27" spans="1:6" ht="14.4" thickTop="1" thickBot="1" x14ac:dyDescent="0.3">
      <c r="A27" s="22" t="s">
        <v>124</v>
      </c>
      <c r="B27" s="23" t="s">
        <v>114</v>
      </c>
      <c r="C27" s="26">
        <f>'Биланс на успех - функција'!C27</f>
        <v>10518</v>
      </c>
      <c r="D27" s="26">
        <f>'Биланс на успех - функција'!D27</f>
        <v>22131</v>
      </c>
      <c r="E27" s="24">
        <f>'Биланс на успех - функција'!E27</f>
        <v>210.41072447233313</v>
      </c>
      <c r="F27" s="9"/>
    </row>
    <row r="28" spans="1:6" ht="18" customHeight="1" thickTop="1" thickBot="1" x14ac:dyDescent="0.3">
      <c r="A28" s="22" t="s">
        <v>125</v>
      </c>
      <c r="B28" s="23" t="s">
        <v>115</v>
      </c>
      <c r="C28" s="26">
        <f>'Биланс на успех - функција'!C28</f>
        <v>0</v>
      </c>
      <c r="D28" s="26">
        <f>'Биланс на успех - функција'!D28</f>
        <v>0</v>
      </c>
      <c r="E28" s="24">
        <f>'Биланс на успех - функција'!E28</f>
        <v>0</v>
      </c>
      <c r="F28" s="9"/>
    </row>
    <row r="29" spans="1:6" ht="18" customHeight="1" thickTop="1" thickBot="1" x14ac:dyDescent="0.3">
      <c r="A29" s="22" t="s">
        <v>126</v>
      </c>
      <c r="B29" s="23" t="s">
        <v>112</v>
      </c>
      <c r="C29" s="26">
        <f>'Биланс на успех - функција'!C29</f>
        <v>0</v>
      </c>
      <c r="D29" s="26">
        <f>'Биланс на успех - функција'!D29</f>
        <v>0</v>
      </c>
      <c r="E29" s="24">
        <f>'Биланс на успех - функција'!E29</f>
        <v>0</v>
      </c>
      <c r="F29" s="9"/>
    </row>
    <row r="30" spans="1:6" ht="18" customHeight="1" thickTop="1" thickBot="1" x14ac:dyDescent="0.3">
      <c r="A30" s="22">
        <v>12</v>
      </c>
      <c r="B30" s="32" t="s">
        <v>116</v>
      </c>
      <c r="C30" s="29">
        <f>'Биланс на успех - функција'!C30</f>
        <v>1285710</v>
      </c>
      <c r="D30" s="29">
        <f>'Биланс на успех - функција'!D30</f>
        <v>1410324</v>
      </c>
      <c r="E30" s="33">
        <f>'Биланс на успех - функција'!E30</f>
        <v>109.69223230744103</v>
      </c>
      <c r="F30" s="9"/>
    </row>
    <row r="31" spans="1:6" ht="18" customHeight="1" thickTop="1" thickBot="1" x14ac:dyDescent="0.3">
      <c r="A31" s="22">
        <v>13</v>
      </c>
      <c r="B31" s="23" t="s">
        <v>120</v>
      </c>
      <c r="C31" s="26">
        <f>'Биланс на успех - функција'!C31</f>
        <v>0</v>
      </c>
      <c r="D31" s="26">
        <f>'Биланс на успех - функција'!D31</f>
        <v>0</v>
      </c>
      <c r="E31" s="24">
        <f>'Биланс на успех - функција'!E31</f>
        <v>0</v>
      </c>
      <c r="F31" s="9"/>
    </row>
    <row r="32" spans="1:6" ht="18" customHeight="1" thickTop="1" thickBot="1" x14ac:dyDescent="0.3">
      <c r="A32" s="22">
        <v>14</v>
      </c>
      <c r="B32" s="32" t="s">
        <v>16</v>
      </c>
      <c r="C32" s="33">
        <f>'Биланс на успех - функција'!C32</f>
        <v>1285710</v>
      </c>
      <c r="D32" s="33">
        <f>'Биланс на успех - функција'!D32</f>
        <v>1410324</v>
      </c>
      <c r="E32" s="33">
        <f>'Биланс на успех - функција'!E32</f>
        <v>109.69223230744103</v>
      </c>
      <c r="F32" s="9"/>
    </row>
    <row r="33" spans="1:6" ht="18" customHeight="1" thickTop="1" thickBot="1" x14ac:dyDescent="0.3">
      <c r="A33" s="22">
        <v>15</v>
      </c>
      <c r="B33" s="30" t="s">
        <v>17</v>
      </c>
      <c r="C33" s="26">
        <f>'Биланс на успех - функција'!C33</f>
        <v>125570</v>
      </c>
      <c r="D33" s="26">
        <f>'Биланс на успех - функција'!D33</f>
        <v>110629</v>
      </c>
      <c r="E33" s="24">
        <f>'Биланс на успех - функција'!E33</f>
        <v>88.101457354463648</v>
      </c>
      <c r="F33" s="9"/>
    </row>
    <row r="34" spans="1:6" ht="18" customHeight="1" thickTop="1" thickBot="1" x14ac:dyDescent="0.3">
      <c r="A34" s="22">
        <v>16</v>
      </c>
      <c r="B34" s="32" t="s">
        <v>119</v>
      </c>
      <c r="C34" s="33">
        <f>'Биланс на успех - функција'!C34</f>
        <v>1160140</v>
      </c>
      <c r="D34" s="33">
        <f>'Биланс на успех - функција'!D34</f>
        <v>1299695</v>
      </c>
      <c r="E34" s="33">
        <f>'Биланс на успех - функција'!E34</f>
        <v>112.02915165411072</v>
      </c>
      <c r="F34" s="9"/>
    </row>
    <row r="35" spans="1:6" ht="18" customHeight="1" thickTop="1" thickBot="1" x14ac:dyDescent="0.3">
      <c r="A35" s="22">
        <v>17</v>
      </c>
      <c r="B35" s="30" t="s">
        <v>10</v>
      </c>
      <c r="C35" s="26">
        <f>'Биланс на успех - функција'!C35</f>
        <v>0</v>
      </c>
      <c r="D35" s="26">
        <f>'Биланс на успех - функција'!D35</f>
        <v>0</v>
      </c>
      <c r="E35" s="24">
        <f>'Биланс на успех - функција'!E35</f>
        <v>0</v>
      </c>
      <c r="F35" s="9"/>
    </row>
    <row r="36" spans="1:6" ht="18" customHeight="1" thickTop="1" thickBot="1" x14ac:dyDescent="0.3">
      <c r="A36" s="22">
        <v>18</v>
      </c>
      <c r="B36" s="32" t="s">
        <v>121</v>
      </c>
      <c r="C36" s="29">
        <f>'Биланс на успех - функција'!C36</f>
        <v>1160140</v>
      </c>
      <c r="D36" s="29">
        <f>'Биланс на успех - функција'!D36</f>
        <v>1299695</v>
      </c>
      <c r="E36" s="33">
        <f>'Биланс на успех - функција'!E36</f>
        <v>112.02915165411072</v>
      </c>
      <c r="F36" s="9"/>
    </row>
    <row r="37" spans="1:6" ht="18.75" customHeight="1" thickTop="1" thickBot="1" x14ac:dyDescent="0.3">
      <c r="A37" s="22">
        <v>19</v>
      </c>
      <c r="B37" s="23" t="s">
        <v>118</v>
      </c>
      <c r="C37" s="26">
        <f>'Биланс на успех - функција'!C37</f>
        <v>0</v>
      </c>
      <c r="D37" s="26">
        <f>'Биланс на успех - функција'!D37</f>
        <v>0</v>
      </c>
      <c r="E37" s="24">
        <f>'Биланс на успех - функција'!E37</f>
        <v>0</v>
      </c>
      <c r="F37" s="9"/>
    </row>
    <row r="38" spans="1:6" ht="18" customHeight="1" thickTop="1" thickBot="1" x14ac:dyDescent="0.3">
      <c r="A38" s="22">
        <v>20</v>
      </c>
      <c r="B38" s="32" t="s">
        <v>117</v>
      </c>
      <c r="C38" s="33">
        <f>'Биланс на успех - функција'!C38</f>
        <v>1160140</v>
      </c>
      <c r="D38" s="33">
        <f>'Биланс на успех - функција'!D38</f>
        <v>1299695</v>
      </c>
      <c r="E38" s="33">
        <f>'Биланс на успех - функција'!E38</f>
        <v>112.02915165411072</v>
      </c>
      <c r="F38" s="9"/>
    </row>
    <row r="39" spans="1:6" ht="18" customHeight="1" thickTop="1" thickBot="1" x14ac:dyDescent="0.3">
      <c r="A39" s="150"/>
      <c r="B39" s="151"/>
      <c r="C39" s="151"/>
      <c r="D39" s="151"/>
      <c r="E39" s="151"/>
      <c r="F39" s="9"/>
    </row>
    <row r="40" spans="1:6" ht="32.25" customHeight="1" thickTop="1" thickBot="1" x14ac:dyDescent="0.3">
      <c r="A40" s="146" t="s">
        <v>101</v>
      </c>
      <c r="B40" s="147"/>
      <c r="C40" s="147"/>
      <c r="D40" s="147"/>
      <c r="E40" s="148"/>
      <c r="F40" s="9"/>
    </row>
    <row r="41" spans="1:6" ht="24.75" customHeight="1" thickTop="1" thickBot="1" x14ac:dyDescent="0.3">
      <c r="A41" s="142"/>
      <c r="B41" s="143" t="s">
        <v>33</v>
      </c>
      <c r="C41" s="53" t="s">
        <v>25</v>
      </c>
      <c r="D41" s="53" t="s">
        <v>26</v>
      </c>
      <c r="E41" s="53" t="s">
        <v>29</v>
      </c>
      <c r="F41" s="9"/>
    </row>
    <row r="42" spans="1:6" ht="31.8" thickTop="1" thickBot="1" x14ac:dyDescent="0.3">
      <c r="A42" s="142"/>
      <c r="B42" s="143"/>
      <c r="C42" s="55" t="s">
        <v>32</v>
      </c>
      <c r="D42" s="55" t="s">
        <v>32</v>
      </c>
      <c r="E42" s="55" t="s">
        <v>31</v>
      </c>
      <c r="F42" s="9"/>
    </row>
    <row r="43" spans="1:6" ht="17.25" customHeight="1" thickTop="1" thickBot="1" x14ac:dyDescent="0.3">
      <c r="A43" s="56">
        <v>1</v>
      </c>
      <c r="B43" s="57" t="s">
        <v>14</v>
      </c>
      <c r="C43" s="26">
        <f>'Биланс на успех - функција'!C43</f>
        <v>8161699</v>
      </c>
      <c r="D43" s="26">
        <f>'Биланс на успех - функција'!D43</f>
        <v>9212341</v>
      </c>
      <c r="E43" s="24">
        <f>'Биланс на успех - функција'!E43</f>
        <v>112.87283444292665</v>
      </c>
      <c r="F43" s="9"/>
    </row>
    <row r="44" spans="1:6" ht="17.25" customHeight="1" thickTop="1" thickBot="1" x14ac:dyDescent="0.3">
      <c r="A44" s="56">
        <v>2</v>
      </c>
      <c r="B44" s="57" t="s">
        <v>7</v>
      </c>
      <c r="C44" s="26">
        <f>'Биланс на успех - функција'!C44</f>
        <v>830009</v>
      </c>
      <c r="D44" s="26">
        <f>'Биланс на успех - функција'!D44</f>
        <v>336309</v>
      </c>
      <c r="E44" s="24">
        <f>'Биланс на успех - функција'!E44</f>
        <v>40.5187172669212</v>
      </c>
      <c r="F44" s="9"/>
    </row>
    <row r="45" spans="1:6" ht="17.25" customHeight="1" thickTop="1" thickBot="1" x14ac:dyDescent="0.3">
      <c r="A45" s="56">
        <v>3</v>
      </c>
      <c r="B45" s="36" t="s">
        <v>102</v>
      </c>
      <c r="C45" s="26">
        <f>'Биланс на успех - функција'!C45</f>
        <v>69959</v>
      </c>
      <c r="D45" s="26">
        <f>'Биланс на успех - функција'!D45</f>
        <v>-42715</v>
      </c>
      <c r="E45" s="24">
        <f>'Биланс на успех - функција'!E45</f>
        <v>-61.057190640232136</v>
      </c>
      <c r="F45" s="9"/>
    </row>
    <row r="46" spans="1:6" ht="14.4" thickTop="1" thickBot="1" x14ac:dyDescent="0.3">
      <c r="A46" s="56">
        <v>4</v>
      </c>
      <c r="B46" s="57" t="s">
        <v>127</v>
      </c>
      <c r="C46" s="26">
        <f>'Биланс на успех - функција'!C46</f>
        <v>665078</v>
      </c>
      <c r="D46" s="26">
        <f>'Биланс на успех - функција'!D46</f>
        <v>812648</v>
      </c>
      <c r="E46" s="24">
        <f>'Биланс на успех - функција'!E46</f>
        <v>122.18837489738046</v>
      </c>
      <c r="F46" s="9"/>
    </row>
    <row r="47" spans="1:6" ht="17.25" customHeight="1" thickTop="1" thickBot="1" x14ac:dyDescent="0.3">
      <c r="A47" s="56">
        <v>5</v>
      </c>
      <c r="B47" s="57" t="s">
        <v>128</v>
      </c>
      <c r="C47" s="26">
        <f>'Биланс на успех - функција'!C47</f>
        <v>2522424</v>
      </c>
      <c r="D47" s="26">
        <f>'Биланс на успех - функција'!D47</f>
        <v>2936962</v>
      </c>
      <c r="E47" s="24">
        <f>'Биланс на успех - функција'!E47</f>
        <v>116.43411258376864</v>
      </c>
      <c r="F47" s="9"/>
    </row>
    <row r="48" spans="1:6" ht="17.25" customHeight="1" thickTop="1" thickBot="1" x14ac:dyDescent="0.3">
      <c r="A48" s="56">
        <v>6</v>
      </c>
      <c r="B48" s="57" t="s">
        <v>129</v>
      </c>
      <c r="C48" s="26">
        <f>'Биланс на успех - функција'!C48</f>
        <v>90409</v>
      </c>
      <c r="D48" s="26">
        <f>'Биланс на успех - функција'!D48</f>
        <v>79843</v>
      </c>
      <c r="E48" s="24">
        <f>'Биланс на успех - функција'!E48</f>
        <v>88.313110420422746</v>
      </c>
      <c r="F48" s="9"/>
    </row>
    <row r="49" spans="1:6" ht="17.25" customHeight="1" thickTop="1" thickBot="1" x14ac:dyDescent="0.3">
      <c r="A49" s="56">
        <v>7</v>
      </c>
      <c r="B49" s="57" t="s">
        <v>130</v>
      </c>
      <c r="C49" s="26">
        <f>'Биланс на успех - функција'!C49</f>
        <v>623077</v>
      </c>
      <c r="D49" s="26">
        <f>'Биланс на успех - функција'!D49</f>
        <v>594839</v>
      </c>
      <c r="E49" s="24">
        <f>'Биланс на успех - функција'!E49</f>
        <v>95.467975868151129</v>
      </c>
      <c r="F49" s="9"/>
    </row>
    <row r="50" spans="1:6" ht="17.25" customHeight="1" thickTop="1" thickBot="1" x14ac:dyDescent="0.3">
      <c r="A50" s="56">
        <v>8</v>
      </c>
      <c r="B50" s="57" t="s">
        <v>131</v>
      </c>
      <c r="C50" s="26">
        <f>'Биланс на успех - функција'!C50</f>
        <v>1251731</v>
      </c>
      <c r="D50" s="26">
        <f>'Биланс на успех - функција'!D50</f>
        <v>1011522</v>
      </c>
      <c r="E50" s="24">
        <f>'Биланс на успех - функција'!E50</f>
        <v>80.809854513469745</v>
      </c>
      <c r="F50" s="9"/>
    </row>
    <row r="51" spans="1:6" ht="17.25" customHeight="1" thickTop="1" thickBot="1" x14ac:dyDescent="0.3">
      <c r="A51" s="56">
        <v>9</v>
      </c>
      <c r="B51" s="57" t="s">
        <v>103</v>
      </c>
      <c r="C51" s="26">
        <f>'Биланс на успех - функција'!C51</f>
        <v>1557146</v>
      </c>
      <c r="D51" s="26">
        <f>'Биланс на успех - функција'!D51</f>
        <v>1642322</v>
      </c>
      <c r="E51" s="24">
        <f>'Биланс на успех - функција'!E51</f>
        <v>105.47000730824212</v>
      </c>
      <c r="F51" s="9"/>
    </row>
    <row r="52" spans="1:6" ht="17.25" customHeight="1" thickTop="1" thickBot="1" x14ac:dyDescent="0.3">
      <c r="A52" s="56">
        <v>10</v>
      </c>
      <c r="B52" s="57" t="s">
        <v>133</v>
      </c>
      <c r="C52" s="26">
        <f>'Биланс на успех - функција'!C52</f>
        <v>621282</v>
      </c>
      <c r="D52" s="26">
        <f>'Биланс на успех - функција'!D52</f>
        <v>664336</v>
      </c>
      <c r="E52" s="24">
        <f>'Биланс на успех - функција'!E52</f>
        <v>106.92986437720712</v>
      </c>
      <c r="F52" s="9"/>
    </row>
    <row r="53" spans="1:6" ht="18.75" customHeight="1" thickTop="1" thickBot="1" x14ac:dyDescent="0.3">
      <c r="A53" s="56">
        <v>11</v>
      </c>
      <c r="B53" s="57" t="s">
        <v>134</v>
      </c>
      <c r="C53" s="26">
        <f>'Биланс на успех - функција'!C53</f>
        <v>0</v>
      </c>
      <c r="D53" s="26">
        <f>'Биланс на успех - функција'!D53</f>
        <v>0</v>
      </c>
      <c r="E53" s="24">
        <f>'Биланс на успех - функција'!E53</f>
        <v>0</v>
      </c>
      <c r="F53" s="9"/>
    </row>
    <row r="54" spans="1:6" ht="18.75" customHeight="1" thickTop="1" thickBot="1" x14ac:dyDescent="0.3">
      <c r="A54" s="56">
        <v>12</v>
      </c>
      <c r="B54" s="57" t="s">
        <v>132</v>
      </c>
      <c r="C54" s="26">
        <f>'Биланс на успех - функција'!C54</f>
        <v>0</v>
      </c>
      <c r="D54" s="26">
        <f>'Биланс на успех - функција'!D54</f>
        <v>0</v>
      </c>
      <c r="E54" s="24">
        <f>'Биланс на успех - функција'!E54</f>
        <v>0</v>
      </c>
      <c r="F54" s="9"/>
    </row>
    <row r="55" spans="1:6" ht="17.25" customHeight="1" thickTop="1" thickBot="1" x14ac:dyDescent="0.3">
      <c r="A55" s="56">
        <v>13</v>
      </c>
      <c r="B55" s="57" t="s">
        <v>106</v>
      </c>
      <c r="C55" s="26">
        <f>'Биланс на успех - функција'!C55</f>
        <v>0</v>
      </c>
      <c r="D55" s="26">
        <f>'Биланс на успех - функција'!D55</f>
        <v>0</v>
      </c>
      <c r="E55" s="24">
        <f>'Биланс на успех - функција'!E55</f>
        <v>0</v>
      </c>
      <c r="F55" s="9"/>
    </row>
    <row r="56" spans="1:6" ht="18" customHeight="1" thickTop="1" thickBot="1" x14ac:dyDescent="0.3">
      <c r="A56" s="56">
        <v>14</v>
      </c>
      <c r="B56" s="57" t="s">
        <v>8</v>
      </c>
      <c r="C56" s="26">
        <f>'Биланс на успех - функција'!C56</f>
        <v>434292</v>
      </c>
      <c r="D56" s="26">
        <f>'Биланс на успех - функција'!D56</f>
        <v>331008</v>
      </c>
      <c r="E56" s="24">
        <f>'Биланс на успех - функција'!E56</f>
        <v>76.217844215412669</v>
      </c>
      <c r="F56" s="9"/>
    </row>
    <row r="57" spans="1:6" ht="18" customHeight="1" thickTop="1" thickBot="1" x14ac:dyDescent="0.3">
      <c r="A57" s="53">
        <v>15</v>
      </c>
      <c r="B57" s="58" t="s">
        <v>9</v>
      </c>
      <c r="C57" s="33">
        <f>'Биланс на успех - функција'!C57</f>
        <v>1296228</v>
      </c>
      <c r="D57" s="33">
        <f>'Биланс на успех - функција'!D57</f>
        <v>1432455</v>
      </c>
      <c r="E57" s="33">
        <f>'Биланс на успех - функција'!E57</f>
        <v>110.50949370018238</v>
      </c>
      <c r="F57" s="9"/>
    </row>
    <row r="58" spans="1:6" ht="18" customHeight="1" thickTop="1" x14ac:dyDescent="0.25">
      <c r="A58" s="59"/>
      <c r="B58" s="60"/>
      <c r="C58" s="61"/>
      <c r="D58" s="61"/>
      <c r="E58" s="61"/>
      <c r="F58" s="9"/>
    </row>
    <row r="59" spans="1:6" ht="18" customHeight="1" x14ac:dyDescent="0.25">
      <c r="A59" s="59"/>
      <c r="B59" s="60"/>
      <c r="C59" s="62"/>
      <c r="D59" s="62"/>
      <c r="E59" s="62"/>
      <c r="F59" s="9"/>
    </row>
    <row r="60" spans="1:6" ht="18" customHeight="1" x14ac:dyDescent="0.25">
      <c r="A60" s="45"/>
      <c r="B60" s="63"/>
      <c r="C60" s="45"/>
      <c r="D60" s="44"/>
      <c r="E60" s="44"/>
      <c r="F60" s="9"/>
    </row>
    <row r="61" spans="1:6" ht="18" customHeight="1" x14ac:dyDescent="0.25">
      <c r="A61" s="45"/>
      <c r="B61" s="64"/>
      <c r="C61" s="45"/>
      <c r="D61" s="44"/>
      <c r="E61" s="44"/>
      <c r="F61" s="9"/>
    </row>
    <row r="62" spans="1:6" ht="18" customHeight="1" x14ac:dyDescent="0.25">
      <c r="A62" s="45"/>
      <c r="B62" s="64"/>
      <c r="C62" s="45"/>
      <c r="D62" s="44"/>
      <c r="E62" s="44"/>
      <c r="F62" s="9"/>
    </row>
    <row r="63" spans="1:6" ht="18" customHeight="1" x14ac:dyDescent="0.25">
      <c r="A63" s="65"/>
      <c r="B63" s="66"/>
      <c r="C63" s="65"/>
      <c r="D63" s="9"/>
      <c r="E63" s="9"/>
      <c r="F63" s="9"/>
    </row>
    <row r="64" spans="1:6" ht="18" customHeight="1" x14ac:dyDescent="0.25">
      <c r="A64" s="65"/>
      <c r="B64" s="66"/>
      <c r="C64" s="65"/>
      <c r="D64" s="9"/>
      <c r="E64" s="9"/>
      <c r="F64" s="9"/>
    </row>
    <row r="65" spans="1:6" ht="18" customHeight="1" x14ac:dyDescent="0.25">
      <c r="A65" s="65"/>
      <c r="B65" s="66"/>
      <c r="C65" s="65"/>
      <c r="D65" s="9"/>
      <c r="E65" s="9"/>
      <c r="F65" s="9"/>
    </row>
    <row r="66" spans="1:6" x14ac:dyDescent="0.25">
      <c r="A66" s="67"/>
      <c r="B66" s="68"/>
      <c r="C66" s="67"/>
    </row>
    <row r="67" spans="1:6" x14ac:dyDescent="0.25">
      <c r="A67" s="67"/>
      <c r="B67" s="68"/>
      <c r="C67" s="67"/>
    </row>
    <row r="68" spans="1:6" x14ac:dyDescent="0.25">
      <c r="A68" s="67"/>
      <c r="B68" s="68"/>
      <c r="C68" s="67"/>
    </row>
    <row r="69" spans="1:6" x14ac:dyDescent="0.25">
      <c r="A69" s="67"/>
      <c r="B69" s="67"/>
      <c r="C69" s="67"/>
    </row>
  </sheetData>
  <sheetProtection algorithmName="SHA-512" hashValue="DGudrc2YEj0jbj7NsE7JVuzd2BlEUKM+LJNFDmbIEjWM2olRsU5VIQ/mO2vCTi1OnKXzRh3PLph83xPsDmoTLw==" saltValue="fvsB6wg34rjVo2+ckTSTxA==" spinCount="100000" sheet="1" objects="1" scenarios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rintOptions horizontalCentered="1"/>
  <pageMargins left="0.15748031496062992" right="0.23622047244094491" top="0.35433070866141736" bottom="0.35433070866141736" header="0.15748031496062992" footer="0.11811023622047245"/>
  <pageSetup paperSize="9" scale="76" orientation="portrait" r:id="rId1"/>
  <headerFooter alignWithMargins="0"/>
  <rowBreaks count="1" manualBreakCount="1">
    <brk id="5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 - функција</vt:lpstr>
      <vt:lpstr>Income Statement</vt:lpstr>
      <vt:lpstr>'Income Statement'!Print_Area</vt:lpstr>
      <vt:lpstr>'Биланс на успех - функција'!Print_Area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Petar PA. Aleksov</cp:lastModifiedBy>
  <cp:lastPrinted>2014-10-27T08:40:53Z</cp:lastPrinted>
  <dcterms:created xsi:type="dcterms:W3CDTF">2008-02-12T15:15:13Z</dcterms:created>
  <dcterms:modified xsi:type="dcterms:W3CDTF">2023-10-31T07:27:34Z</dcterms:modified>
</cp:coreProperties>
</file>