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7" i="22"/>
  <c r="E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E33" i="22" l="1"/>
  <c r="E33" i="20" s="1"/>
  <c r="D32" i="22"/>
  <c r="D11" i="20"/>
  <c r="E20" i="22"/>
  <c r="E20" i="20" s="1"/>
  <c r="E12" i="22"/>
  <c r="E12" i="20" s="1"/>
  <c r="D12" i="20"/>
  <c r="C11" i="22"/>
  <c r="C32" i="22" s="1"/>
  <c r="C41" i="22" s="1"/>
  <c r="C43" i="22" s="1"/>
  <c r="C45" i="22" s="1"/>
  <c r="C49" i="22" l="1"/>
  <c r="C47" i="22"/>
  <c r="E11" i="22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<sst xmlns="http://schemas.openxmlformats.org/spreadsheetml/2006/main" count="147" uniqueCount="139">
  <si>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</si>
  <si>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</si>
  <si>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</si>
  <si>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</si>
  <si>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</si>
  <si>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</si>
  <si>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</si>
  <si>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</si>
  <si>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</si>
  <si>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</si>
  <si>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</si>
  <si>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</si>
  <si>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</si>
  <si>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</si>
  <si>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</si>
  <si>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</si>
  <si>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</si>
  <si>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</si>
  <si>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</si>
  <si>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</si>
  <si>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</si>
  <si>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</si>
  <si>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</si>
  <si>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</si>
  <si>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</si>
  <si>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</si>
  <si>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</si>
  <si>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</si>
  <si>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</si>
  <si>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</si>
  <si>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</si>
  <si>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</si>
  <si>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</si>
  <si>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</si>
  <si>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</si>
  <si>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</si>
  <si>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</si>
  <si>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</si>
  <si>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</si>
  <si>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</si>
  <si>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</si>
  <si>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</si>
  <si>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</si>
  <si>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</si>
  <si>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</si>
  <si>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</si>
  <si>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</si>
  <si>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</si>
  <si>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</si>
  <si>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</si>
  <si>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</si>
  <si>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</si>
  <si>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</si>
  <si>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</si>
  <si>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</si>
  <si>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</si>
  <si>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</si>
  <si>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</si>
  <si>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</si>
  <si>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</si>
  <si>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</si>
  <si>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</si>
  <si>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</si>
  <si>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</si>
  <si>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</si>
  <si>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</si>
  <si>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</si>
  <si>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</si>
  <si>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</si>
  <si>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</si>
  <si>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</si>
  <si>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</si>
  <si>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</si>
  <si>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</si>
  <si>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</si>
  <si>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</si>
  <si>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</si>
  <si>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</si>
  <si>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</si>
  <si>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</si>
  <si>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</si>
  <si>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</si>
  <si>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</si>
  <si>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</si>
  <si>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</si>
  <si>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</si>
  <si>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</si>
  <si>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</si>
  <si>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</si>
  <si>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</si>
  <si>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</si>
  <si>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</si>
  <si>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</si>
  <si>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</si>
  <si>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</si>
  <si>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</si>
  <si>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</si>
  <si>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</si>
  <si>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</si>
  <si>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</si>
  <si>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</si>
  <si>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</si>
  <si>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</si>
  <si>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</si>
  <si>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</si>
  <si>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</si>
  <si>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</si>
  <si>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</si>
  <si>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</si>
  <si>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</si>
  <si>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</si>
  <si>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</si>
  <si>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</si>
  <si>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</si>
  <si>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</si>
  <si>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</si>
  <si>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</si>
  <si>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</si>
  <si>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</si>
  <si>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</si>
  <si>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</si>
  <si>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</si>
  <si>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</si>
  <si>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</si>
  <si>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</si>
  <si>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</si>
  <si>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</si>
  <si>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</si>
  <si>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</si>
  <si>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</si>
  <si>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</si>
  <si>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</si>
  <si>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</si>
  <si>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</si>
  <si>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</si>
  <si>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</si>
  <si>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</si>
  <si>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</si>
  <si>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ТЕТЕКС АД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</si>
</sst>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1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86">
        <v>4037537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41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99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5" sqref="D45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ТЕТЕКС АД Тетово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да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51027</v>
      </c>
      <c r="D11" s="15">
        <f>D12+D18+D19</f>
        <v>164481</v>
      </c>
      <c r="E11" s="15">
        <f>IF(C11&lt;=0,0,D11/C11*100)</f>
        <v>322.34111352813215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37411</v>
      </c>
      <c r="D12" s="15">
        <f>SUM(D13:D14)</f>
        <v>114241</v>
      </c>
      <c r="E12" s="15">
        <f t="shared" ref="E12:E49" si="0">IF(C12&lt;=0,0,D12/C12*100)</f>
        <v>305.36740530859907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36207</v>
      </c>
      <c r="D13" s="17">
        <v>81744</v>
      </c>
      <c r="E13" s="16">
        <f t="shared" si="0"/>
        <v>225.76849780429197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1204</v>
      </c>
      <c r="D14" s="17">
        <v>32497</v>
      </c>
      <c r="E14" s="16">
        <f t="shared" si="0"/>
        <v>2699.0863787375415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250027</v>
      </c>
      <c r="D16" s="17">
        <v>227373</v>
      </c>
      <c r="E16" s="16">
        <f t="shared" si="0"/>
        <v>90.939378547116917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244247</v>
      </c>
      <c r="D17" s="17">
        <v>147269</v>
      </c>
      <c r="E17" s="16">
        <f t="shared" si="0"/>
        <v>60.295111096553896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3620</v>
      </c>
      <c r="D18" s="17">
        <v>2342</v>
      </c>
      <c r="E18" s="16">
        <f t="shared" si="0"/>
        <v>64.696132596685089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9996</v>
      </c>
      <c r="D19" s="17">
        <v>47898</v>
      </c>
      <c r="E19" s="16">
        <f t="shared" si="0"/>
        <v>479.17166866746703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59068</v>
      </c>
      <c r="D20" s="15">
        <f>SUM(D21:D31)</f>
        <v>121452</v>
      </c>
      <c r="E20" s="15">
        <f t="shared" si="0"/>
        <v>205.61386876142751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9979</v>
      </c>
      <c r="D21" s="17">
        <v>34382</v>
      </c>
      <c r="E21" s="16">
        <f t="shared" si="0"/>
        <v>344.54354143701778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8767</v>
      </c>
      <c r="D22" s="17">
        <v>4981</v>
      </c>
      <c r="E22" s="16">
        <f t="shared" si="0"/>
        <v>56.815330215581163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396</v>
      </c>
      <c r="D23" s="17">
        <v>30298</v>
      </c>
      <c r="E23" s="16">
        <f t="shared" si="0"/>
        <v>7651.0101010101007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4506</v>
      </c>
      <c r="D24" s="17">
        <v>4729</v>
      </c>
      <c r="E24" s="16">
        <f t="shared" si="0"/>
        <v>104.94895694629382</v>
      </c>
      <c r="G24" s="36"/>
    </row>
    <row r="25" spans="1:7" ht="14.25" thickTop="1" thickBot="1" x14ac:dyDescent="0.25">
      <c r="A25" s="13">
        <v>13</v>
      </c>
      <c r="B25" s="23" t="s">
        <v>66</v>
      </c>
      <c r="C25" s="17">
        <v>8502</v>
      </c>
      <c r="D25" s="17">
        <v>23791</v>
      </c>
      <c r="E25" s="16">
        <f t="shared" si="0"/>
        <v>279.82827569983533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14977</v>
      </c>
      <c r="D26" s="17">
        <v>20133</v>
      </c>
      <c r="E26" s="16">
        <f t="shared" si="0"/>
        <v>134.42612005074449</v>
      </c>
      <c r="G26" s="36"/>
    </row>
    <row r="27" spans="1:7" ht="14.25" thickTop="1" thickBot="1" x14ac:dyDescent="0.25">
      <c r="A27" s="13">
        <v>15</v>
      </c>
      <c r="B27" s="22" t="s">
        <v>67</v>
      </c>
      <c r="C27" s="17">
        <v>2012</v>
      </c>
      <c r="D27" s="17">
        <v>1884</v>
      </c>
      <c r="E27" s="16">
        <f t="shared" si="0"/>
        <v>93.638170974155059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9929</v>
      </c>
      <c r="D31" s="17">
        <v>1254</v>
      </c>
      <c r="E31" s="16">
        <f t="shared" si="0"/>
        <v>12.629670661698055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-13821</v>
      </c>
      <c r="D32" s="19">
        <f>D11-D20-D16+D17</f>
        <v>-37075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31634</v>
      </c>
      <c r="D33" s="19">
        <f>D34+D35+D36</f>
        <v>63823</v>
      </c>
      <c r="E33" s="15">
        <f t="shared" si="0"/>
        <v>201.75444142378453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12702</v>
      </c>
      <c r="D34" s="17">
        <v>701</v>
      </c>
      <c r="E34" s="16">
        <f t="shared" si="0"/>
        <v>5.5188159344985044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>
        <v>18932</v>
      </c>
      <c r="D36" s="17">
        <v>63122</v>
      </c>
      <c r="E36" s="16">
        <f t="shared" si="0"/>
        <v>333.41432495246141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7</v>
      </c>
      <c r="D37" s="15">
        <f>D38+D39+D40</f>
        <v>22</v>
      </c>
      <c r="E37" s="15">
        <f t="shared" si="0"/>
        <v>314.28571428571428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7</v>
      </c>
      <c r="D38" s="17">
        <v>22</v>
      </c>
      <c r="E38" s="16">
        <f t="shared" si="0"/>
        <v>314.28571428571428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17806</v>
      </c>
      <c r="D41" s="15">
        <f>D32+D33-D37</f>
        <v>26726</v>
      </c>
      <c r="E41" s="15">
        <f t="shared" si="0"/>
        <v>150.09547343592047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17806</v>
      </c>
      <c r="D43" s="15">
        <f>D41+D42</f>
        <v>26726</v>
      </c>
      <c r="E43" s="15">
        <f t="shared" si="0"/>
        <v>150.09547343592047</v>
      </c>
    </row>
    <row r="44" spans="1:7" ht="14.25" thickTop="1" thickBot="1" x14ac:dyDescent="0.25">
      <c r="A44" s="13">
        <v>26</v>
      </c>
      <c r="B44" s="23" t="s">
        <v>5</v>
      </c>
      <c r="C44" s="17"/>
      <c r="D44" s="17">
        <v>2808</v>
      </c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17806</v>
      </c>
      <c r="D45" s="15">
        <f>D43-D44</f>
        <v>23918</v>
      </c>
      <c r="E45" s="15">
        <f t="shared" si="0"/>
        <v>134.32550825564417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17806</v>
      </c>
      <c r="D47" s="15">
        <f>D45-D46</f>
        <v>23918</v>
      </c>
      <c r="E47" s="15">
        <f t="shared" si="0"/>
        <v>134.32550825564417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17806</v>
      </c>
      <c r="D49" s="15">
        <f>D45+D48</f>
        <v>23918</v>
      </c>
      <c r="E49" s="15">
        <f t="shared" si="0"/>
        <v>134.32550825564417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ТЕТЕКС АД Тетово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да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51027</v>
      </c>
      <c r="D11" s="15">
        <f>'Биланс на успех - природа'!D11</f>
        <v>164481</v>
      </c>
      <c r="E11" s="15">
        <f>'Биланс на успех - природа'!E11</f>
        <v>322.34111352813215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37411</v>
      </c>
      <c r="D12" s="15">
        <f>'Биланс на успех - природа'!D12</f>
        <v>114241</v>
      </c>
      <c r="E12" s="15">
        <f>'Биланс на успех - природа'!E12</f>
        <v>305.36740530859907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36207</v>
      </c>
      <c r="D13" s="17">
        <f>'Биланс на успех - природа'!D13</f>
        <v>81744</v>
      </c>
      <c r="E13" s="16">
        <f>'Биланс на успех - природа'!E13</f>
        <v>225.76849780429197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1204</v>
      </c>
      <c r="D14" s="17">
        <f>'Биланс на успех - природа'!D14</f>
        <v>32497</v>
      </c>
      <c r="E14" s="16">
        <f>'Биланс на успех - природа'!E14</f>
        <v>2699.0863787375415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250027</v>
      </c>
      <c r="D16" s="17">
        <f>'Биланс на успех - природа'!D16</f>
        <v>227373</v>
      </c>
      <c r="E16" s="16">
        <f>'Биланс на успех - природа'!E16</f>
        <v>90.939378547116917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244247</v>
      </c>
      <c r="D17" s="17">
        <f>'Биланс на успех - природа'!D17</f>
        <v>147269</v>
      </c>
      <c r="E17" s="16">
        <f>'Биланс на успех - природа'!E17</f>
        <v>60.295111096553896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3620</v>
      </c>
      <c r="D18" s="17">
        <f>'Биланс на успех - природа'!D18</f>
        <v>2342</v>
      </c>
      <c r="E18" s="16">
        <f>'Биланс на успех - природа'!E18</f>
        <v>64.696132596685089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9996</v>
      </c>
      <c r="D19" s="17">
        <f>'Биланс на успех - природа'!D19</f>
        <v>47898</v>
      </c>
      <c r="E19" s="16">
        <f>'Биланс на успех - природа'!E19</f>
        <v>479.17166866746703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59068</v>
      </c>
      <c r="D20" s="15">
        <f>'Биланс на успех - природа'!D20</f>
        <v>121452</v>
      </c>
      <c r="E20" s="15">
        <f>'Биланс на успех - природа'!E20</f>
        <v>205.61386876142751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9979</v>
      </c>
      <c r="D21" s="17">
        <f>'Биланс на успех - природа'!D21</f>
        <v>34382</v>
      </c>
      <c r="E21" s="16">
        <f>'Биланс на успех - природа'!E21</f>
        <v>344.54354143701778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8767</v>
      </c>
      <c r="D22" s="17">
        <f>'Биланс на успех - природа'!D22</f>
        <v>4981</v>
      </c>
      <c r="E22" s="16">
        <f>'Биланс на успех - природа'!E22</f>
        <v>56.815330215581163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396</v>
      </c>
      <c r="D23" s="17">
        <f>'Биланс на успех - природа'!D23</f>
        <v>30298</v>
      </c>
      <c r="E23" s="16">
        <f>'Биланс на успех - природа'!E23</f>
        <v>7651.0101010101007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4506</v>
      </c>
      <c r="D24" s="17">
        <f>'Биланс на успех - природа'!D24</f>
        <v>4729</v>
      </c>
      <c r="E24" s="16">
        <f>'Биланс на успех - природа'!E24</f>
        <v>104.94895694629382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8502</v>
      </c>
      <c r="D25" s="17">
        <f>'Биланс на успех - природа'!D25</f>
        <v>23791</v>
      </c>
      <c r="E25" s="16">
        <f>'Биланс на успех - природа'!E25</f>
        <v>279.82827569983533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14977</v>
      </c>
      <c r="D26" s="17">
        <f>'Биланс на успех - природа'!D26</f>
        <v>20133</v>
      </c>
      <c r="E26" s="16">
        <f>'Биланс на успех - природа'!E26</f>
        <v>134.42612005074449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2012</v>
      </c>
      <c r="D27" s="17">
        <f>'Биланс на успех - природа'!D27</f>
        <v>1884</v>
      </c>
      <c r="E27" s="16">
        <f>'Биланс на успех - природа'!E27</f>
        <v>93.638170974155059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9929</v>
      </c>
      <c r="D31" s="17">
        <f>'Биланс на успех - природа'!D31</f>
        <v>1254</v>
      </c>
      <c r="E31" s="16">
        <f>'Биланс на успех - природа'!E31</f>
        <v>12.629670661698055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-13821</v>
      </c>
      <c r="D32" s="19">
        <f>'Биланс на успех - природа'!D32</f>
        <v>-37075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31634</v>
      </c>
      <c r="D33" s="19">
        <f>'Биланс на успех - природа'!D33</f>
        <v>63823</v>
      </c>
      <c r="E33" s="15">
        <f>'Биланс на успех - природа'!E33</f>
        <v>201.75444142378453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12702</v>
      </c>
      <c r="D34" s="17">
        <f>'Биланс на успех - природа'!D34</f>
        <v>701</v>
      </c>
      <c r="E34" s="16">
        <f>'Биланс на успех - природа'!E34</f>
        <v>5.5188159344985044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18932</v>
      </c>
      <c r="D36" s="17">
        <f>'Биланс на успех - природа'!D36</f>
        <v>63122</v>
      </c>
      <c r="E36" s="16">
        <f>'Биланс на успех - природа'!E36</f>
        <v>333.41432495246141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7</v>
      </c>
      <c r="D37" s="15">
        <f>'Биланс на успех - природа'!D37</f>
        <v>22</v>
      </c>
      <c r="E37" s="15">
        <f>'Биланс на успех - природа'!E37</f>
        <v>314.28571428571428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7</v>
      </c>
      <c r="D38" s="17">
        <f>'Биланс на успех - природа'!D38</f>
        <v>22</v>
      </c>
      <c r="E38" s="16">
        <f>'Биланс на успех - природа'!E38</f>
        <v>314.28571428571428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17806</v>
      </c>
      <c r="D41" s="15">
        <f>'Биланс на успех - природа'!D41</f>
        <v>26726</v>
      </c>
      <c r="E41" s="15">
        <f>'Биланс на успех - природа'!E41</f>
        <v>150.09547343592047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17806</v>
      </c>
      <c r="D43" s="15">
        <f>'Биланс на успех - природа'!D43</f>
        <v>26726</v>
      </c>
      <c r="E43" s="15">
        <f>'Биланс на успех - природа'!E43</f>
        <v>150.09547343592047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2808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17806</v>
      </c>
      <c r="D45" s="15">
        <f>'Биланс на успех - природа'!D45</f>
        <v>23918</v>
      </c>
      <c r="E45" s="15">
        <f>'Биланс на успех - природа'!E45</f>
        <v>134.32550825564417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17806</v>
      </c>
      <c r="D47" s="15">
        <f>'Биланс на успех - природа'!D47</f>
        <v>23918</v>
      </c>
      <c r="E47" s="15">
        <f>'Биланс на успех - природа'!E47</f>
        <v>134.32550825564417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17806</v>
      </c>
      <c r="D49" s="15">
        <f>'Биланс на успех - природа'!D49</f>
        <v>23918</v>
      </c>
      <c r="E49" s="15">
        <f>'Биланс на успех - природа'!E49</f>
        <v>134.32550825564417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2023-11-08T10:10:53Z</cp:lastPrinted>
  <dcterms:created xsi:type="dcterms:W3CDTF">2008-02-12T15:15:13Z</dcterms:created>
  <dcterms:modified xsi:type="dcterms:W3CDTF">2023-11-08T10:11:01Z</dcterms:modified>
</cp:coreProperties>
</file>